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codeName="ThisWorkbook"/>
  <xr:revisionPtr revIDLastSave="0" documentId="13_ncr:1_{65C5DFC6-5BE9-4913-97ED-47C4ED9F43B1}" xr6:coauthVersionLast="47" xr6:coauthVersionMax="47" xr10:uidLastSave="{00000000-0000-0000-0000-000000000000}"/>
  <bookViews>
    <workbookView xWindow="-120" yWindow="-120" windowWidth="29040" windowHeight="17520" tabRatio="873" xr2:uid="{00000000-000D-0000-FFFF-FFFF00000000}"/>
  </bookViews>
  <sheets>
    <sheet name="報告書（事業主控）記載用" sheetId="12" r:id="rId1"/>
    <sheet name="報告書（提出用）" sheetId="2" r:id="rId2"/>
    <sheet name="設定シート" sheetId="10" state="hidden" r:id="rId3"/>
    <sheet name="保険料計算シート（非表示）" sheetId="8" state="hidden" r:id="rId4"/>
    <sheet name="申告書記入img(非表示)" sheetId="14" state="hidden" r:id="rId5"/>
  </sheets>
  <definedNames>
    <definedName name="_10月">'報告書（事業主控）記載用'!$BE$25:$BE$27</definedName>
    <definedName name="_11月">'報告書（事業主控）記載用'!$BE$26:$BE$27</definedName>
    <definedName name="_12月">'報告書（事業主控）記載用'!$BE$27</definedName>
    <definedName name="_1月">'報告書（事業主控）記載用'!$BE$16:$BE$27</definedName>
    <definedName name="_2月">'報告書（事業主控）記載用'!$BE$17:$BE$27</definedName>
    <definedName name="_3月">'報告書（事業主控）記載用'!$BE$18:$BE$27</definedName>
    <definedName name="_4月">'報告書（事業主控）記載用'!$BE$19:$BE$27</definedName>
    <definedName name="_5月">'報告書（事業主控）記載用'!$BE$20:$BE$27</definedName>
    <definedName name="_6月">'報告書（事業主控）記載用'!$BE$21:$BE$27</definedName>
    <definedName name="_7月">'報告書（事業主控）記載用'!$BE$22:$BE$27</definedName>
    <definedName name="_8月">'報告書（事業主控）記載用'!$BE$23:$BE$27</definedName>
    <definedName name="_9月">'報告書（事業主控）記載用'!$BE$24:$BE$27</definedName>
    <definedName name="_xlnm._FilterDatabase" localSheetId="3" hidden="1">'保険料計算シート（非表示）'!#REF!</definedName>
    <definedName name="_xlnm.Print_Area" localSheetId="4">'申告書記入img(非表示)'!$A$1:$DK$64</definedName>
    <definedName name="_xlnm.Print_Area" localSheetId="3">'保険料計算シート（非表示）'!$A$1:$A$36</definedName>
    <definedName name="_xlnm.Print_Area" localSheetId="0">'報告書（事業主控）記載用'!$A$1:$BJ$164</definedName>
    <definedName name="_xlnm.Print_Area" localSheetId="1">IF('報告書（事業主控）記載用'!$BJ$16="",'報告書（提出用）'!$A$1:$AU$41,'報告書（提出用）'!$A$1:INDEX('報告書（提出用）'!$AU:$AU,'報告書（事業主控）記載用'!$BJ$16*'報告書（事業主控）記載用'!$BJ$14))</definedName>
    <definedName name="可能" localSheetId="4">'申告書記入img(非表示)'!#REF!</definedName>
    <definedName name="可能">#REF!</definedName>
    <definedName name="概算年度">設定シート!$D$34</definedName>
    <definedName name="還付" localSheetId="4">'申告書記入img(非表示)'!$DL$6:$DM$6</definedName>
    <definedName name="空白">'報告書（事業主控）記載用'!$BP$14</definedName>
    <definedName name="行う" localSheetId="4">'申告書記入img(非表示)'!$DM$7</definedName>
    <definedName name="行わない" localSheetId="4">'申告書記入img(非表示)'!$DL$7:$DL$9</definedName>
    <definedName name="事業の期間・最小値">設定シート!$D$28</definedName>
    <definedName name="事業の期間・最大値">設定シート!$D$29</definedName>
    <definedName name="事業の種類">設定シート!$X$53:$X$61</definedName>
    <definedName name="事業の種類控除">設定シート!$Z$59:$Z$60</definedName>
    <definedName name="対象年1_3月">'報告書（事業主控）記載用'!$BD$16:$BD$18</definedName>
    <definedName name="対象年2_3月">'報告書（事業主控）記載用'!$BD$17:$BD$18</definedName>
    <definedName name="対象年3月">'報告書（事業主控）記載用'!$BD$18</definedName>
    <definedName name="賃金算定基準">設定シート!$D$77:$D$78</definedName>
    <definedName name="平31_1">'報告書（事業主控）記載用'!$BE$16:$BE$19</definedName>
    <definedName name="平31_2">'報告書（事業主控）記載用'!$BE$17:$BE$19</definedName>
    <definedName name="平31_3">'報告書（事業主控）記載用'!$BE$18:$BE$19</definedName>
    <definedName name="平31_4">'報告書（事業主控）記載用'!$BE$19</definedName>
    <definedName name="労務比率">設定シート!$C$53:$N$56</definedName>
    <definedName name="労務比率2">設定シート!$C$65:$V$69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41" i="8" l="1"/>
  <c r="I44" i="8" l="1"/>
  <c r="I43" i="8"/>
  <c r="I42" i="8"/>
  <c r="H41" i="8" l="1"/>
  <c r="H44" i="8"/>
  <c r="H43" i="8"/>
  <c r="H42" i="8"/>
  <c r="I22" i="10" l="1"/>
  <c r="O22" i="10"/>
  <c r="O23" i="10" s="1"/>
  <c r="M22" i="10"/>
  <c r="M23" i="10" s="1"/>
  <c r="K22" i="10"/>
  <c r="K23" i="10" s="1"/>
  <c r="C22" i="10" l="1"/>
  <c r="C23" i="10" s="1"/>
  <c r="Z60" i="10"/>
  <c r="X60" i="10"/>
  <c r="Z59" i="10"/>
  <c r="X61" i="10" l="1"/>
  <c r="X59" i="10"/>
  <c r="X56" i="10"/>
  <c r="X53" i="10"/>
  <c r="X54" i="10"/>
  <c r="I23" i="10"/>
  <c r="G22" i="10"/>
  <c r="G23" i="10" s="1"/>
  <c r="E22" i="10"/>
  <c r="E23" i="10" s="1"/>
  <c r="AV16" i="12" l="1"/>
  <c r="AX16" i="12" s="1"/>
  <c r="AW16" i="12" l="1"/>
  <c r="BT158" i="12" l="1"/>
  <c r="BT156" i="12"/>
  <c r="BT154" i="12"/>
  <c r="BT152" i="12"/>
  <c r="BT150" i="12"/>
  <c r="BT148" i="12"/>
  <c r="BT146" i="12"/>
  <c r="BT144" i="12"/>
  <c r="BT142" i="12"/>
  <c r="BT117" i="12"/>
  <c r="BT115" i="12"/>
  <c r="BT113" i="12"/>
  <c r="BT111" i="12"/>
  <c r="BT109" i="12"/>
  <c r="BT107" i="12"/>
  <c r="BT105" i="12"/>
  <c r="BT103" i="12"/>
  <c r="BT101" i="12"/>
  <c r="BT76" i="12"/>
  <c r="BT74" i="12"/>
  <c r="BT72" i="12"/>
  <c r="BT70" i="12"/>
  <c r="BT68" i="12"/>
  <c r="BT66" i="12"/>
  <c r="BT64" i="12"/>
  <c r="BT62" i="12"/>
  <c r="BT60" i="12"/>
  <c r="BT24" i="12"/>
  <c r="BT22" i="12"/>
  <c r="BT20" i="12"/>
  <c r="BT18" i="12"/>
  <c r="BT16" i="12"/>
  <c r="D35" i="10" l="1"/>
  <c r="C35" i="10"/>
  <c r="D34" i="10"/>
  <c r="C34" i="10"/>
  <c r="BU68" i="12" l="1"/>
  <c r="BS76" i="12"/>
  <c r="BS74" i="12"/>
  <c r="BS72" i="12"/>
  <c r="BO70" i="12"/>
  <c r="BU66" i="12"/>
  <c r="BU64" i="12"/>
  <c r="BU62" i="12"/>
  <c r="BU22" i="12"/>
  <c r="BO24" i="12"/>
  <c r="BO158" i="12"/>
  <c r="BO156" i="12"/>
  <c r="BO154" i="12"/>
  <c r="BO152" i="12"/>
  <c r="BO150" i="12"/>
  <c r="BO148" i="12"/>
  <c r="BO146" i="12"/>
  <c r="BO144" i="12"/>
  <c r="BO142" i="12"/>
  <c r="BO117" i="12"/>
  <c r="BO115" i="12"/>
  <c r="BO113" i="12"/>
  <c r="BO111" i="12"/>
  <c r="BO109" i="12"/>
  <c r="BO107" i="12"/>
  <c r="BO105" i="12"/>
  <c r="BO103" i="12"/>
  <c r="BO101" i="12"/>
  <c r="BU60" i="12"/>
  <c r="BU74" i="12"/>
  <c r="BU72" i="12"/>
  <c r="BS68" i="12"/>
  <c r="BS66" i="12"/>
  <c r="BV66" i="12" s="1"/>
  <c r="BS64" i="12"/>
  <c r="BV64" i="12" s="1"/>
  <c r="BS62" i="12"/>
  <c r="BV62" i="12" s="1"/>
  <c r="BO60" i="12"/>
  <c r="BS22" i="12"/>
  <c r="BO20" i="12"/>
  <c r="BO18" i="12"/>
  <c r="BU156" i="12"/>
  <c r="BS152" i="12"/>
  <c r="BU148" i="12"/>
  <c r="BS144" i="12"/>
  <c r="BV144" i="12" s="1"/>
  <c r="BU117" i="12"/>
  <c r="BS113" i="12"/>
  <c r="BV113" i="12" s="1"/>
  <c r="BU109" i="12"/>
  <c r="BS105" i="12"/>
  <c r="BV105" i="12" s="1"/>
  <c r="BU101" i="12"/>
  <c r="BU70" i="12"/>
  <c r="BO74" i="12"/>
  <c r="BS70" i="12"/>
  <c r="BO22" i="12"/>
  <c r="BU158" i="12"/>
  <c r="BS154" i="12"/>
  <c r="BU150" i="12"/>
  <c r="BS146" i="12"/>
  <c r="BV146" i="12" s="1"/>
  <c r="BU142" i="12"/>
  <c r="BS115" i="12"/>
  <c r="BU111" i="12"/>
  <c r="BS107" i="12"/>
  <c r="BU103" i="12"/>
  <c r="BS18" i="12"/>
  <c r="BU105" i="12"/>
  <c r="BS101" i="12"/>
  <c r="BS24" i="12"/>
  <c r="BU16" i="12"/>
  <c r="BU154" i="12"/>
  <c r="BS150" i="12"/>
  <c r="BU115" i="12"/>
  <c r="BS111" i="12"/>
  <c r="BV111" i="12" s="1"/>
  <c r="BU76" i="12"/>
  <c r="BU18" i="12"/>
  <c r="BO66" i="12"/>
  <c r="BU20" i="12"/>
  <c r="BS156" i="12"/>
  <c r="BU152" i="12"/>
  <c r="BS148" i="12"/>
  <c r="BV148" i="12" s="1"/>
  <c r="BU144" i="12"/>
  <c r="BS117" i="12"/>
  <c r="BU113" i="12"/>
  <c r="BS109" i="12"/>
  <c r="BO76" i="12"/>
  <c r="BO72" i="12"/>
  <c r="BO68" i="12"/>
  <c r="BO64" i="12"/>
  <c r="BS60" i="12"/>
  <c r="BS20" i="12"/>
  <c r="BS158" i="12"/>
  <c r="BV158" i="12" s="1"/>
  <c r="BU146" i="12"/>
  <c r="BS142" i="12"/>
  <c r="BU107" i="12"/>
  <c r="BS103" i="12"/>
  <c r="BU24" i="12"/>
  <c r="BO62" i="12"/>
  <c r="BS16" i="12"/>
  <c r="BO16" i="12"/>
  <c r="AD1228" i="2"/>
  <c r="Z1228" i="2"/>
  <c r="V1228" i="2"/>
  <c r="F1226" i="2"/>
  <c r="AD1225" i="2"/>
  <c r="Z1225" i="2"/>
  <c r="V1225" i="2"/>
  <c r="S1225" i="2"/>
  <c r="Q1225" i="2"/>
  <c r="O1225" i="2"/>
  <c r="AN1224" i="2"/>
  <c r="V1224" i="2"/>
  <c r="S1224" i="2"/>
  <c r="Q1224" i="2"/>
  <c r="O1224" i="2"/>
  <c r="J1224" i="2"/>
  <c r="B1224" i="2"/>
  <c r="AD1223" i="2"/>
  <c r="Z1223" i="2"/>
  <c r="V1223" i="2"/>
  <c r="S1223" i="2"/>
  <c r="Q1223" i="2"/>
  <c r="O1223" i="2"/>
  <c r="AN1222" i="2"/>
  <c r="V1222" i="2"/>
  <c r="S1222" i="2"/>
  <c r="Q1222" i="2"/>
  <c r="O1222" i="2"/>
  <c r="J1222" i="2"/>
  <c r="B1222" i="2"/>
  <c r="AD1221" i="2"/>
  <c r="Z1221" i="2"/>
  <c r="V1221" i="2"/>
  <c r="S1221" i="2"/>
  <c r="Q1221" i="2"/>
  <c r="O1221" i="2"/>
  <c r="AN1220" i="2"/>
  <c r="V1220" i="2"/>
  <c r="S1220" i="2"/>
  <c r="Q1220" i="2"/>
  <c r="O1220" i="2"/>
  <c r="J1220" i="2"/>
  <c r="B1220" i="2"/>
  <c r="AD1219" i="2"/>
  <c r="Z1219" i="2"/>
  <c r="V1219" i="2"/>
  <c r="S1219" i="2"/>
  <c r="Q1219" i="2"/>
  <c r="O1219" i="2"/>
  <c r="AN1218" i="2"/>
  <c r="V1218" i="2"/>
  <c r="S1218" i="2"/>
  <c r="Q1218" i="2"/>
  <c r="O1218" i="2"/>
  <c r="J1218" i="2"/>
  <c r="B1218" i="2"/>
  <c r="AD1217" i="2"/>
  <c r="Z1217" i="2"/>
  <c r="V1217" i="2"/>
  <c r="S1217" i="2"/>
  <c r="Q1217" i="2"/>
  <c r="O1217" i="2"/>
  <c r="AN1216" i="2"/>
  <c r="V1216" i="2"/>
  <c r="S1216" i="2"/>
  <c r="Q1216" i="2"/>
  <c r="O1216" i="2"/>
  <c r="J1216" i="2"/>
  <c r="B1216" i="2"/>
  <c r="AD1215" i="2"/>
  <c r="Z1215" i="2"/>
  <c r="V1215" i="2"/>
  <c r="S1215" i="2"/>
  <c r="Q1215" i="2"/>
  <c r="O1215" i="2"/>
  <c r="AN1214" i="2"/>
  <c r="V1214" i="2"/>
  <c r="S1214" i="2"/>
  <c r="Q1214" i="2"/>
  <c r="O1214" i="2"/>
  <c r="J1214" i="2"/>
  <c r="B1214" i="2"/>
  <c r="AD1213" i="2"/>
  <c r="Z1213" i="2"/>
  <c r="V1213" i="2"/>
  <c r="S1213" i="2"/>
  <c r="Q1213" i="2"/>
  <c r="O1213" i="2"/>
  <c r="AN1212" i="2"/>
  <c r="V1212" i="2"/>
  <c r="S1212" i="2"/>
  <c r="Q1212" i="2"/>
  <c r="O1212" i="2"/>
  <c r="J1212" i="2"/>
  <c r="B1212" i="2"/>
  <c r="AD1211" i="2"/>
  <c r="Z1211" i="2"/>
  <c r="V1211" i="2"/>
  <c r="S1211" i="2"/>
  <c r="Q1211" i="2"/>
  <c r="O1211" i="2"/>
  <c r="AN1210" i="2"/>
  <c r="V1210" i="2"/>
  <c r="S1210" i="2"/>
  <c r="Q1210" i="2"/>
  <c r="O1210" i="2"/>
  <c r="J1210" i="2"/>
  <c r="B1210" i="2"/>
  <c r="AD1209" i="2"/>
  <c r="Z1209" i="2"/>
  <c r="V1209" i="2"/>
  <c r="S1209" i="2"/>
  <c r="Q1209" i="2"/>
  <c r="O1209" i="2"/>
  <c r="AN1208" i="2"/>
  <c r="V1208" i="2"/>
  <c r="S1208" i="2"/>
  <c r="Q1208" i="2"/>
  <c r="O1208" i="2"/>
  <c r="J1208" i="2"/>
  <c r="B1208" i="2"/>
  <c r="AD1187" i="2"/>
  <c r="Z1187" i="2"/>
  <c r="V1187" i="2"/>
  <c r="F1185" i="2"/>
  <c r="AD1184" i="2"/>
  <c r="Z1184" i="2"/>
  <c r="V1184" i="2"/>
  <c r="S1184" i="2"/>
  <c r="Q1184" i="2"/>
  <c r="O1184" i="2"/>
  <c r="AN1183" i="2"/>
  <c r="V1183" i="2"/>
  <c r="S1183" i="2"/>
  <c r="Q1183" i="2"/>
  <c r="O1183" i="2"/>
  <c r="J1183" i="2"/>
  <c r="B1183" i="2"/>
  <c r="AD1182" i="2"/>
  <c r="Z1182" i="2"/>
  <c r="V1182" i="2"/>
  <c r="S1182" i="2"/>
  <c r="Q1182" i="2"/>
  <c r="O1182" i="2"/>
  <c r="AN1181" i="2"/>
  <c r="V1181" i="2"/>
  <c r="S1181" i="2"/>
  <c r="Q1181" i="2"/>
  <c r="O1181" i="2"/>
  <c r="J1181" i="2"/>
  <c r="B1181" i="2"/>
  <c r="AD1180" i="2"/>
  <c r="Z1180" i="2"/>
  <c r="V1180" i="2"/>
  <c r="S1180" i="2"/>
  <c r="Q1180" i="2"/>
  <c r="O1180" i="2"/>
  <c r="AN1179" i="2"/>
  <c r="V1179" i="2"/>
  <c r="S1179" i="2"/>
  <c r="Q1179" i="2"/>
  <c r="O1179" i="2"/>
  <c r="J1179" i="2"/>
  <c r="B1179" i="2"/>
  <c r="AD1178" i="2"/>
  <c r="Z1178" i="2"/>
  <c r="V1178" i="2"/>
  <c r="S1178" i="2"/>
  <c r="Q1178" i="2"/>
  <c r="O1178" i="2"/>
  <c r="AN1177" i="2"/>
  <c r="V1177" i="2"/>
  <c r="S1177" i="2"/>
  <c r="Q1177" i="2"/>
  <c r="O1177" i="2"/>
  <c r="J1177" i="2"/>
  <c r="B1177" i="2"/>
  <c r="AD1176" i="2"/>
  <c r="Z1176" i="2"/>
  <c r="V1176" i="2"/>
  <c r="S1176" i="2"/>
  <c r="Q1176" i="2"/>
  <c r="O1176" i="2"/>
  <c r="AN1175" i="2"/>
  <c r="V1175" i="2"/>
  <c r="S1175" i="2"/>
  <c r="Q1175" i="2"/>
  <c r="O1175" i="2"/>
  <c r="J1175" i="2"/>
  <c r="B1175" i="2"/>
  <c r="AD1174" i="2"/>
  <c r="Z1174" i="2"/>
  <c r="V1174" i="2"/>
  <c r="S1174" i="2"/>
  <c r="Q1174" i="2"/>
  <c r="O1174" i="2"/>
  <c r="AN1173" i="2"/>
  <c r="V1173" i="2"/>
  <c r="S1173" i="2"/>
  <c r="Q1173" i="2"/>
  <c r="O1173" i="2"/>
  <c r="J1173" i="2"/>
  <c r="B1173" i="2"/>
  <c r="AD1172" i="2"/>
  <c r="Z1172" i="2"/>
  <c r="V1172" i="2"/>
  <c r="S1172" i="2"/>
  <c r="Q1172" i="2"/>
  <c r="O1172" i="2"/>
  <c r="AN1171" i="2"/>
  <c r="V1171" i="2"/>
  <c r="S1171" i="2"/>
  <c r="Q1171" i="2"/>
  <c r="O1171" i="2"/>
  <c r="J1171" i="2"/>
  <c r="B1171" i="2"/>
  <c r="AD1170" i="2"/>
  <c r="Z1170" i="2"/>
  <c r="V1170" i="2"/>
  <c r="S1170" i="2"/>
  <c r="Q1170" i="2"/>
  <c r="O1170" i="2"/>
  <c r="AN1169" i="2"/>
  <c r="V1169" i="2"/>
  <c r="S1169" i="2"/>
  <c r="Q1169" i="2"/>
  <c r="O1169" i="2"/>
  <c r="J1169" i="2"/>
  <c r="B1169" i="2"/>
  <c r="AD1168" i="2"/>
  <c r="Z1168" i="2"/>
  <c r="V1168" i="2"/>
  <c r="S1168" i="2"/>
  <c r="Q1168" i="2"/>
  <c r="O1168" i="2"/>
  <c r="AN1167" i="2"/>
  <c r="V1167" i="2"/>
  <c r="S1167" i="2"/>
  <c r="Q1167" i="2"/>
  <c r="O1167" i="2"/>
  <c r="J1167" i="2"/>
  <c r="B1167" i="2"/>
  <c r="AD1146" i="2"/>
  <c r="Z1146" i="2"/>
  <c r="V1146" i="2"/>
  <c r="F1144" i="2"/>
  <c r="AD1143" i="2"/>
  <c r="Z1143" i="2"/>
  <c r="V1143" i="2"/>
  <c r="S1143" i="2"/>
  <c r="Q1143" i="2"/>
  <c r="O1143" i="2"/>
  <c r="AN1142" i="2"/>
  <c r="V1142" i="2"/>
  <c r="S1142" i="2"/>
  <c r="Q1142" i="2"/>
  <c r="O1142" i="2"/>
  <c r="J1142" i="2"/>
  <c r="B1142" i="2"/>
  <c r="AD1141" i="2"/>
  <c r="Z1141" i="2"/>
  <c r="V1141" i="2"/>
  <c r="S1141" i="2"/>
  <c r="Q1141" i="2"/>
  <c r="O1141" i="2"/>
  <c r="AN1140" i="2"/>
  <c r="V1140" i="2"/>
  <c r="S1140" i="2"/>
  <c r="Q1140" i="2"/>
  <c r="O1140" i="2"/>
  <c r="J1140" i="2"/>
  <c r="B1140" i="2"/>
  <c r="AD1139" i="2"/>
  <c r="Z1139" i="2"/>
  <c r="V1139" i="2"/>
  <c r="S1139" i="2"/>
  <c r="Q1139" i="2"/>
  <c r="O1139" i="2"/>
  <c r="AN1138" i="2"/>
  <c r="V1138" i="2"/>
  <c r="S1138" i="2"/>
  <c r="Q1138" i="2"/>
  <c r="O1138" i="2"/>
  <c r="J1138" i="2"/>
  <c r="B1138" i="2"/>
  <c r="AD1137" i="2"/>
  <c r="Z1137" i="2"/>
  <c r="V1137" i="2"/>
  <c r="S1137" i="2"/>
  <c r="Q1137" i="2"/>
  <c r="O1137" i="2"/>
  <c r="AN1136" i="2"/>
  <c r="V1136" i="2"/>
  <c r="S1136" i="2"/>
  <c r="Q1136" i="2"/>
  <c r="O1136" i="2"/>
  <c r="J1136" i="2"/>
  <c r="B1136" i="2"/>
  <c r="AD1135" i="2"/>
  <c r="Z1135" i="2"/>
  <c r="V1135" i="2"/>
  <c r="S1135" i="2"/>
  <c r="Q1135" i="2"/>
  <c r="O1135" i="2"/>
  <c r="AN1134" i="2"/>
  <c r="V1134" i="2"/>
  <c r="S1134" i="2"/>
  <c r="Q1134" i="2"/>
  <c r="O1134" i="2"/>
  <c r="J1134" i="2"/>
  <c r="B1134" i="2"/>
  <c r="AD1133" i="2"/>
  <c r="Z1133" i="2"/>
  <c r="V1133" i="2"/>
  <c r="S1133" i="2"/>
  <c r="Q1133" i="2"/>
  <c r="O1133" i="2"/>
  <c r="AN1132" i="2"/>
  <c r="V1132" i="2"/>
  <c r="S1132" i="2"/>
  <c r="Q1132" i="2"/>
  <c r="O1132" i="2"/>
  <c r="J1132" i="2"/>
  <c r="B1132" i="2"/>
  <c r="AD1131" i="2"/>
  <c r="Z1131" i="2"/>
  <c r="V1131" i="2"/>
  <c r="S1131" i="2"/>
  <c r="Q1131" i="2"/>
  <c r="O1131" i="2"/>
  <c r="AN1130" i="2"/>
  <c r="V1130" i="2"/>
  <c r="S1130" i="2"/>
  <c r="Q1130" i="2"/>
  <c r="O1130" i="2"/>
  <c r="J1130" i="2"/>
  <c r="B1130" i="2"/>
  <c r="AD1129" i="2"/>
  <c r="Z1129" i="2"/>
  <c r="V1129" i="2"/>
  <c r="S1129" i="2"/>
  <c r="Q1129" i="2"/>
  <c r="O1129" i="2"/>
  <c r="AN1128" i="2"/>
  <c r="V1128" i="2"/>
  <c r="S1128" i="2"/>
  <c r="Q1128" i="2"/>
  <c r="O1128" i="2"/>
  <c r="J1128" i="2"/>
  <c r="B1128" i="2"/>
  <c r="AD1127" i="2"/>
  <c r="Z1127" i="2"/>
  <c r="V1127" i="2"/>
  <c r="S1127" i="2"/>
  <c r="Q1127" i="2"/>
  <c r="O1127" i="2"/>
  <c r="AN1126" i="2"/>
  <c r="V1126" i="2"/>
  <c r="S1126" i="2"/>
  <c r="Q1126" i="2"/>
  <c r="O1126" i="2"/>
  <c r="J1126" i="2"/>
  <c r="B1126" i="2"/>
  <c r="AD1105" i="2"/>
  <c r="Z1105" i="2"/>
  <c r="V1105" i="2"/>
  <c r="F1103" i="2"/>
  <c r="AD1102" i="2"/>
  <c r="Z1102" i="2"/>
  <c r="V1102" i="2"/>
  <c r="S1102" i="2"/>
  <c r="Q1102" i="2"/>
  <c r="O1102" i="2"/>
  <c r="AN1101" i="2"/>
  <c r="V1101" i="2"/>
  <c r="S1101" i="2"/>
  <c r="Q1101" i="2"/>
  <c r="O1101" i="2"/>
  <c r="J1101" i="2"/>
  <c r="B1101" i="2"/>
  <c r="AD1100" i="2"/>
  <c r="Z1100" i="2"/>
  <c r="V1100" i="2"/>
  <c r="S1100" i="2"/>
  <c r="Q1100" i="2"/>
  <c r="O1100" i="2"/>
  <c r="AN1099" i="2"/>
  <c r="V1099" i="2"/>
  <c r="S1099" i="2"/>
  <c r="Q1099" i="2"/>
  <c r="O1099" i="2"/>
  <c r="J1099" i="2"/>
  <c r="B1099" i="2"/>
  <c r="AD1098" i="2"/>
  <c r="Z1098" i="2"/>
  <c r="V1098" i="2"/>
  <c r="S1098" i="2"/>
  <c r="Q1098" i="2"/>
  <c r="O1098" i="2"/>
  <c r="AN1097" i="2"/>
  <c r="V1097" i="2"/>
  <c r="S1097" i="2"/>
  <c r="Q1097" i="2"/>
  <c r="O1097" i="2"/>
  <c r="J1097" i="2"/>
  <c r="B1097" i="2"/>
  <c r="AD1096" i="2"/>
  <c r="Z1096" i="2"/>
  <c r="V1096" i="2"/>
  <c r="S1096" i="2"/>
  <c r="Q1096" i="2"/>
  <c r="O1096" i="2"/>
  <c r="AN1095" i="2"/>
  <c r="V1095" i="2"/>
  <c r="S1095" i="2"/>
  <c r="Q1095" i="2"/>
  <c r="O1095" i="2"/>
  <c r="J1095" i="2"/>
  <c r="B1095" i="2"/>
  <c r="AD1094" i="2"/>
  <c r="Z1094" i="2"/>
  <c r="V1094" i="2"/>
  <c r="S1094" i="2"/>
  <c r="Q1094" i="2"/>
  <c r="O1094" i="2"/>
  <c r="AN1093" i="2"/>
  <c r="V1093" i="2"/>
  <c r="S1093" i="2"/>
  <c r="Q1093" i="2"/>
  <c r="O1093" i="2"/>
  <c r="J1093" i="2"/>
  <c r="B1093" i="2"/>
  <c r="AD1092" i="2"/>
  <c r="Z1092" i="2"/>
  <c r="V1092" i="2"/>
  <c r="S1092" i="2"/>
  <c r="Q1092" i="2"/>
  <c r="O1092" i="2"/>
  <c r="AN1091" i="2"/>
  <c r="V1091" i="2"/>
  <c r="S1091" i="2"/>
  <c r="Q1091" i="2"/>
  <c r="O1091" i="2"/>
  <c r="J1091" i="2"/>
  <c r="B1091" i="2"/>
  <c r="AD1090" i="2"/>
  <c r="Z1090" i="2"/>
  <c r="V1090" i="2"/>
  <c r="S1090" i="2"/>
  <c r="Q1090" i="2"/>
  <c r="O1090" i="2"/>
  <c r="AN1089" i="2"/>
  <c r="V1089" i="2"/>
  <c r="S1089" i="2"/>
  <c r="Q1089" i="2"/>
  <c r="O1089" i="2"/>
  <c r="J1089" i="2"/>
  <c r="B1089" i="2"/>
  <c r="AD1088" i="2"/>
  <c r="Z1088" i="2"/>
  <c r="V1088" i="2"/>
  <c r="S1088" i="2"/>
  <c r="Q1088" i="2"/>
  <c r="O1088" i="2"/>
  <c r="AN1087" i="2"/>
  <c r="V1087" i="2"/>
  <c r="S1087" i="2"/>
  <c r="Q1087" i="2"/>
  <c r="O1087" i="2"/>
  <c r="J1087" i="2"/>
  <c r="B1087" i="2"/>
  <c r="AD1086" i="2"/>
  <c r="Z1086" i="2"/>
  <c r="V1086" i="2"/>
  <c r="S1086" i="2"/>
  <c r="Q1086" i="2"/>
  <c r="O1086" i="2"/>
  <c r="AN1085" i="2"/>
  <c r="V1085" i="2"/>
  <c r="S1085" i="2"/>
  <c r="Q1085" i="2"/>
  <c r="O1085" i="2"/>
  <c r="J1085" i="2"/>
  <c r="B1085" i="2"/>
  <c r="AD1064" i="2"/>
  <c r="Z1064" i="2"/>
  <c r="V1064" i="2"/>
  <c r="F1062" i="2"/>
  <c r="AD1061" i="2"/>
  <c r="Z1061" i="2"/>
  <c r="V1061" i="2"/>
  <c r="S1061" i="2"/>
  <c r="Q1061" i="2"/>
  <c r="O1061" i="2"/>
  <c r="AN1060" i="2"/>
  <c r="V1060" i="2"/>
  <c r="S1060" i="2"/>
  <c r="Q1060" i="2"/>
  <c r="O1060" i="2"/>
  <c r="J1060" i="2"/>
  <c r="B1060" i="2"/>
  <c r="AD1059" i="2"/>
  <c r="Z1059" i="2"/>
  <c r="V1059" i="2"/>
  <c r="S1059" i="2"/>
  <c r="Q1059" i="2"/>
  <c r="O1059" i="2"/>
  <c r="AN1058" i="2"/>
  <c r="V1058" i="2"/>
  <c r="S1058" i="2"/>
  <c r="Q1058" i="2"/>
  <c r="O1058" i="2"/>
  <c r="J1058" i="2"/>
  <c r="B1058" i="2"/>
  <c r="AD1057" i="2"/>
  <c r="Z1057" i="2"/>
  <c r="V1057" i="2"/>
  <c r="S1057" i="2"/>
  <c r="Q1057" i="2"/>
  <c r="O1057" i="2"/>
  <c r="AN1056" i="2"/>
  <c r="V1056" i="2"/>
  <c r="S1056" i="2"/>
  <c r="Q1056" i="2"/>
  <c r="O1056" i="2"/>
  <c r="J1056" i="2"/>
  <c r="B1056" i="2"/>
  <c r="AD1055" i="2"/>
  <c r="Z1055" i="2"/>
  <c r="V1055" i="2"/>
  <c r="S1055" i="2"/>
  <c r="Q1055" i="2"/>
  <c r="O1055" i="2"/>
  <c r="AN1054" i="2"/>
  <c r="V1054" i="2"/>
  <c r="S1054" i="2"/>
  <c r="Q1054" i="2"/>
  <c r="O1054" i="2"/>
  <c r="J1054" i="2"/>
  <c r="B1054" i="2"/>
  <c r="AD1053" i="2"/>
  <c r="Z1053" i="2"/>
  <c r="V1053" i="2"/>
  <c r="S1053" i="2"/>
  <c r="Q1053" i="2"/>
  <c r="O1053" i="2"/>
  <c r="AN1052" i="2"/>
  <c r="V1052" i="2"/>
  <c r="S1052" i="2"/>
  <c r="Q1052" i="2"/>
  <c r="O1052" i="2"/>
  <c r="J1052" i="2"/>
  <c r="B1052" i="2"/>
  <c r="AD1051" i="2"/>
  <c r="Z1051" i="2"/>
  <c r="V1051" i="2"/>
  <c r="S1051" i="2"/>
  <c r="Q1051" i="2"/>
  <c r="O1051" i="2"/>
  <c r="AN1050" i="2"/>
  <c r="V1050" i="2"/>
  <c r="S1050" i="2"/>
  <c r="Q1050" i="2"/>
  <c r="O1050" i="2"/>
  <c r="J1050" i="2"/>
  <c r="B1050" i="2"/>
  <c r="AD1049" i="2"/>
  <c r="Z1049" i="2"/>
  <c r="V1049" i="2"/>
  <c r="S1049" i="2"/>
  <c r="Q1049" i="2"/>
  <c r="O1049" i="2"/>
  <c r="AN1048" i="2"/>
  <c r="V1048" i="2"/>
  <c r="S1048" i="2"/>
  <c r="Q1048" i="2"/>
  <c r="O1048" i="2"/>
  <c r="J1048" i="2"/>
  <c r="B1048" i="2"/>
  <c r="AD1047" i="2"/>
  <c r="Z1047" i="2"/>
  <c r="V1047" i="2"/>
  <c r="S1047" i="2"/>
  <c r="Q1047" i="2"/>
  <c r="O1047" i="2"/>
  <c r="AN1046" i="2"/>
  <c r="V1046" i="2"/>
  <c r="S1046" i="2"/>
  <c r="Q1046" i="2"/>
  <c r="O1046" i="2"/>
  <c r="J1046" i="2"/>
  <c r="B1046" i="2"/>
  <c r="AD1045" i="2"/>
  <c r="Z1045" i="2"/>
  <c r="V1045" i="2"/>
  <c r="S1045" i="2"/>
  <c r="Q1045" i="2"/>
  <c r="O1045" i="2"/>
  <c r="AN1044" i="2"/>
  <c r="V1044" i="2"/>
  <c r="S1044" i="2"/>
  <c r="Q1044" i="2"/>
  <c r="O1044" i="2"/>
  <c r="J1044" i="2"/>
  <c r="B1044" i="2"/>
  <c r="AD1023" i="2"/>
  <c r="Z1023" i="2"/>
  <c r="V1023" i="2"/>
  <c r="F1021" i="2"/>
  <c r="AD1020" i="2"/>
  <c r="Z1020" i="2"/>
  <c r="V1020" i="2"/>
  <c r="S1020" i="2"/>
  <c r="Q1020" i="2"/>
  <c r="O1020" i="2"/>
  <c r="AN1019" i="2"/>
  <c r="V1019" i="2"/>
  <c r="S1019" i="2"/>
  <c r="Q1019" i="2"/>
  <c r="O1019" i="2"/>
  <c r="J1019" i="2"/>
  <c r="B1019" i="2"/>
  <c r="AD1018" i="2"/>
  <c r="Z1018" i="2"/>
  <c r="V1018" i="2"/>
  <c r="S1018" i="2"/>
  <c r="Q1018" i="2"/>
  <c r="O1018" i="2"/>
  <c r="AN1017" i="2"/>
  <c r="V1017" i="2"/>
  <c r="S1017" i="2"/>
  <c r="Q1017" i="2"/>
  <c r="O1017" i="2"/>
  <c r="J1017" i="2"/>
  <c r="B1017" i="2"/>
  <c r="AD1016" i="2"/>
  <c r="Z1016" i="2"/>
  <c r="V1016" i="2"/>
  <c r="S1016" i="2"/>
  <c r="Q1016" i="2"/>
  <c r="O1016" i="2"/>
  <c r="AN1015" i="2"/>
  <c r="V1015" i="2"/>
  <c r="S1015" i="2"/>
  <c r="Q1015" i="2"/>
  <c r="O1015" i="2"/>
  <c r="J1015" i="2"/>
  <c r="B1015" i="2"/>
  <c r="AD1014" i="2"/>
  <c r="Z1014" i="2"/>
  <c r="V1014" i="2"/>
  <c r="S1014" i="2"/>
  <c r="Q1014" i="2"/>
  <c r="O1014" i="2"/>
  <c r="AN1013" i="2"/>
  <c r="V1013" i="2"/>
  <c r="S1013" i="2"/>
  <c r="Q1013" i="2"/>
  <c r="O1013" i="2"/>
  <c r="J1013" i="2"/>
  <c r="B1013" i="2"/>
  <c r="AD1012" i="2"/>
  <c r="Z1012" i="2"/>
  <c r="V1012" i="2"/>
  <c r="S1012" i="2"/>
  <c r="Q1012" i="2"/>
  <c r="O1012" i="2"/>
  <c r="AN1011" i="2"/>
  <c r="V1011" i="2"/>
  <c r="S1011" i="2"/>
  <c r="Q1011" i="2"/>
  <c r="O1011" i="2"/>
  <c r="J1011" i="2"/>
  <c r="B1011" i="2"/>
  <c r="AD1010" i="2"/>
  <c r="Z1010" i="2"/>
  <c r="V1010" i="2"/>
  <c r="S1010" i="2"/>
  <c r="Q1010" i="2"/>
  <c r="O1010" i="2"/>
  <c r="AN1009" i="2"/>
  <c r="V1009" i="2"/>
  <c r="S1009" i="2"/>
  <c r="Q1009" i="2"/>
  <c r="O1009" i="2"/>
  <c r="J1009" i="2"/>
  <c r="B1009" i="2"/>
  <c r="AD1008" i="2"/>
  <c r="Z1008" i="2"/>
  <c r="V1008" i="2"/>
  <c r="S1008" i="2"/>
  <c r="Q1008" i="2"/>
  <c r="O1008" i="2"/>
  <c r="AN1007" i="2"/>
  <c r="V1007" i="2"/>
  <c r="S1007" i="2"/>
  <c r="Q1007" i="2"/>
  <c r="O1007" i="2"/>
  <c r="J1007" i="2"/>
  <c r="B1007" i="2"/>
  <c r="AD1006" i="2"/>
  <c r="Z1006" i="2"/>
  <c r="V1006" i="2"/>
  <c r="S1006" i="2"/>
  <c r="Q1006" i="2"/>
  <c r="O1006" i="2"/>
  <c r="AN1005" i="2"/>
  <c r="V1005" i="2"/>
  <c r="S1005" i="2"/>
  <c r="Q1005" i="2"/>
  <c r="O1005" i="2"/>
  <c r="J1005" i="2"/>
  <c r="B1005" i="2"/>
  <c r="AD1004" i="2"/>
  <c r="Z1004" i="2"/>
  <c r="V1004" i="2"/>
  <c r="S1004" i="2"/>
  <c r="Q1004" i="2"/>
  <c r="O1004" i="2"/>
  <c r="AN1003" i="2"/>
  <c r="V1003" i="2"/>
  <c r="S1003" i="2"/>
  <c r="Q1003" i="2"/>
  <c r="O1003" i="2"/>
  <c r="J1003" i="2"/>
  <c r="B1003" i="2"/>
  <c r="AD982" i="2"/>
  <c r="Z982" i="2"/>
  <c r="V982" i="2"/>
  <c r="F980" i="2"/>
  <c r="AD979" i="2"/>
  <c r="Z979" i="2"/>
  <c r="V979" i="2"/>
  <c r="S979" i="2"/>
  <c r="Q979" i="2"/>
  <c r="O979" i="2"/>
  <c r="AN978" i="2"/>
  <c r="V978" i="2"/>
  <c r="S978" i="2"/>
  <c r="Q978" i="2"/>
  <c r="O978" i="2"/>
  <c r="J978" i="2"/>
  <c r="B978" i="2"/>
  <c r="AD977" i="2"/>
  <c r="Z977" i="2"/>
  <c r="V977" i="2"/>
  <c r="S977" i="2"/>
  <c r="Q977" i="2"/>
  <c r="O977" i="2"/>
  <c r="AN976" i="2"/>
  <c r="V976" i="2"/>
  <c r="S976" i="2"/>
  <c r="Q976" i="2"/>
  <c r="O976" i="2"/>
  <c r="J976" i="2"/>
  <c r="B976" i="2"/>
  <c r="AD975" i="2"/>
  <c r="Z975" i="2"/>
  <c r="V975" i="2"/>
  <c r="S975" i="2"/>
  <c r="Q975" i="2"/>
  <c r="O975" i="2"/>
  <c r="AN974" i="2"/>
  <c r="V974" i="2"/>
  <c r="S974" i="2"/>
  <c r="Q974" i="2"/>
  <c r="O974" i="2"/>
  <c r="J974" i="2"/>
  <c r="B974" i="2"/>
  <c r="AD973" i="2"/>
  <c r="Z973" i="2"/>
  <c r="V973" i="2"/>
  <c r="S973" i="2"/>
  <c r="Q973" i="2"/>
  <c r="O973" i="2"/>
  <c r="AN972" i="2"/>
  <c r="V972" i="2"/>
  <c r="S972" i="2"/>
  <c r="Q972" i="2"/>
  <c r="O972" i="2"/>
  <c r="J972" i="2"/>
  <c r="B972" i="2"/>
  <c r="AD971" i="2"/>
  <c r="Z971" i="2"/>
  <c r="V971" i="2"/>
  <c r="S971" i="2"/>
  <c r="Q971" i="2"/>
  <c r="O971" i="2"/>
  <c r="AN970" i="2"/>
  <c r="V970" i="2"/>
  <c r="S970" i="2"/>
  <c r="Q970" i="2"/>
  <c r="O970" i="2"/>
  <c r="J970" i="2"/>
  <c r="B970" i="2"/>
  <c r="AD969" i="2"/>
  <c r="Z969" i="2"/>
  <c r="V969" i="2"/>
  <c r="S969" i="2"/>
  <c r="Q969" i="2"/>
  <c r="O969" i="2"/>
  <c r="AN968" i="2"/>
  <c r="V968" i="2"/>
  <c r="S968" i="2"/>
  <c r="Q968" i="2"/>
  <c r="O968" i="2"/>
  <c r="J968" i="2"/>
  <c r="B968" i="2"/>
  <c r="AD967" i="2"/>
  <c r="Z967" i="2"/>
  <c r="V967" i="2"/>
  <c r="S967" i="2"/>
  <c r="Q967" i="2"/>
  <c r="O967" i="2"/>
  <c r="AN966" i="2"/>
  <c r="V966" i="2"/>
  <c r="S966" i="2"/>
  <c r="Q966" i="2"/>
  <c r="O966" i="2"/>
  <c r="J966" i="2"/>
  <c r="B966" i="2"/>
  <c r="AD965" i="2"/>
  <c r="Z965" i="2"/>
  <c r="V965" i="2"/>
  <c r="S965" i="2"/>
  <c r="Q965" i="2"/>
  <c r="O965" i="2"/>
  <c r="AN964" i="2"/>
  <c r="V964" i="2"/>
  <c r="S964" i="2"/>
  <c r="Q964" i="2"/>
  <c r="O964" i="2"/>
  <c r="J964" i="2"/>
  <c r="B964" i="2"/>
  <c r="AD963" i="2"/>
  <c r="Z963" i="2"/>
  <c r="V963" i="2"/>
  <c r="S963" i="2"/>
  <c r="Q963" i="2"/>
  <c r="O963" i="2"/>
  <c r="AN962" i="2"/>
  <c r="V962" i="2"/>
  <c r="S962" i="2"/>
  <c r="Q962" i="2"/>
  <c r="O962" i="2"/>
  <c r="J962" i="2"/>
  <c r="B962" i="2"/>
  <c r="AD941" i="2"/>
  <c r="Z941" i="2"/>
  <c r="V941" i="2"/>
  <c r="F939" i="2"/>
  <c r="AD938" i="2"/>
  <c r="Z938" i="2"/>
  <c r="V938" i="2"/>
  <c r="S938" i="2"/>
  <c r="Q938" i="2"/>
  <c r="O938" i="2"/>
  <c r="AN937" i="2"/>
  <c r="V937" i="2"/>
  <c r="S937" i="2"/>
  <c r="Q937" i="2"/>
  <c r="O937" i="2"/>
  <c r="J937" i="2"/>
  <c r="B937" i="2"/>
  <c r="AD936" i="2"/>
  <c r="Z936" i="2"/>
  <c r="V936" i="2"/>
  <c r="S936" i="2"/>
  <c r="Q936" i="2"/>
  <c r="O936" i="2"/>
  <c r="AN935" i="2"/>
  <c r="V935" i="2"/>
  <c r="S935" i="2"/>
  <c r="Q935" i="2"/>
  <c r="O935" i="2"/>
  <c r="J935" i="2"/>
  <c r="B935" i="2"/>
  <c r="AD934" i="2"/>
  <c r="Z934" i="2"/>
  <c r="V934" i="2"/>
  <c r="S934" i="2"/>
  <c r="Q934" i="2"/>
  <c r="O934" i="2"/>
  <c r="AN933" i="2"/>
  <c r="V933" i="2"/>
  <c r="S933" i="2"/>
  <c r="Q933" i="2"/>
  <c r="O933" i="2"/>
  <c r="J933" i="2"/>
  <c r="B933" i="2"/>
  <c r="AD932" i="2"/>
  <c r="Z932" i="2"/>
  <c r="V932" i="2"/>
  <c r="S932" i="2"/>
  <c r="Q932" i="2"/>
  <c r="O932" i="2"/>
  <c r="AN931" i="2"/>
  <c r="V931" i="2"/>
  <c r="S931" i="2"/>
  <c r="Q931" i="2"/>
  <c r="O931" i="2"/>
  <c r="J931" i="2"/>
  <c r="B931" i="2"/>
  <c r="AD930" i="2"/>
  <c r="Z930" i="2"/>
  <c r="V930" i="2"/>
  <c r="S930" i="2"/>
  <c r="Q930" i="2"/>
  <c r="O930" i="2"/>
  <c r="AN929" i="2"/>
  <c r="V929" i="2"/>
  <c r="S929" i="2"/>
  <c r="Q929" i="2"/>
  <c r="O929" i="2"/>
  <c r="J929" i="2"/>
  <c r="B929" i="2"/>
  <c r="AD928" i="2"/>
  <c r="Z928" i="2"/>
  <c r="V928" i="2"/>
  <c r="S928" i="2"/>
  <c r="Q928" i="2"/>
  <c r="O928" i="2"/>
  <c r="AN927" i="2"/>
  <c r="V927" i="2"/>
  <c r="S927" i="2"/>
  <c r="Q927" i="2"/>
  <c r="O927" i="2"/>
  <c r="J927" i="2"/>
  <c r="B927" i="2"/>
  <c r="AD926" i="2"/>
  <c r="Z926" i="2"/>
  <c r="V926" i="2"/>
  <c r="S926" i="2"/>
  <c r="Q926" i="2"/>
  <c r="O926" i="2"/>
  <c r="AN925" i="2"/>
  <c r="V925" i="2"/>
  <c r="S925" i="2"/>
  <c r="Q925" i="2"/>
  <c r="O925" i="2"/>
  <c r="J925" i="2"/>
  <c r="B925" i="2"/>
  <c r="AD924" i="2"/>
  <c r="Z924" i="2"/>
  <c r="V924" i="2"/>
  <c r="S924" i="2"/>
  <c r="Q924" i="2"/>
  <c r="O924" i="2"/>
  <c r="AN923" i="2"/>
  <c r="V923" i="2"/>
  <c r="S923" i="2"/>
  <c r="Q923" i="2"/>
  <c r="O923" i="2"/>
  <c r="J923" i="2"/>
  <c r="B923" i="2"/>
  <c r="AD922" i="2"/>
  <c r="Z922" i="2"/>
  <c r="V922" i="2"/>
  <c r="S922" i="2"/>
  <c r="Q922" i="2"/>
  <c r="O922" i="2"/>
  <c r="AN921" i="2"/>
  <c r="V921" i="2"/>
  <c r="S921" i="2"/>
  <c r="Q921" i="2"/>
  <c r="O921" i="2"/>
  <c r="J921" i="2"/>
  <c r="B921" i="2"/>
  <c r="AD900" i="2"/>
  <c r="Z900" i="2"/>
  <c r="V900" i="2"/>
  <c r="F898" i="2"/>
  <c r="AD897" i="2"/>
  <c r="Z897" i="2"/>
  <c r="V897" i="2"/>
  <c r="S897" i="2"/>
  <c r="Q897" i="2"/>
  <c r="O897" i="2"/>
  <c r="AN896" i="2"/>
  <c r="V896" i="2"/>
  <c r="S896" i="2"/>
  <c r="Q896" i="2"/>
  <c r="O896" i="2"/>
  <c r="J896" i="2"/>
  <c r="B896" i="2"/>
  <c r="AD895" i="2"/>
  <c r="Z895" i="2"/>
  <c r="V895" i="2"/>
  <c r="S895" i="2"/>
  <c r="Q895" i="2"/>
  <c r="O895" i="2"/>
  <c r="AN894" i="2"/>
  <c r="V894" i="2"/>
  <c r="S894" i="2"/>
  <c r="Q894" i="2"/>
  <c r="O894" i="2"/>
  <c r="J894" i="2"/>
  <c r="B894" i="2"/>
  <c r="AD893" i="2"/>
  <c r="Z893" i="2"/>
  <c r="V893" i="2"/>
  <c r="S893" i="2"/>
  <c r="Q893" i="2"/>
  <c r="O893" i="2"/>
  <c r="AN892" i="2"/>
  <c r="V892" i="2"/>
  <c r="S892" i="2"/>
  <c r="Q892" i="2"/>
  <c r="O892" i="2"/>
  <c r="J892" i="2"/>
  <c r="B892" i="2"/>
  <c r="AD891" i="2"/>
  <c r="Z891" i="2"/>
  <c r="V891" i="2"/>
  <c r="S891" i="2"/>
  <c r="Q891" i="2"/>
  <c r="O891" i="2"/>
  <c r="AN890" i="2"/>
  <c r="V890" i="2"/>
  <c r="S890" i="2"/>
  <c r="Q890" i="2"/>
  <c r="O890" i="2"/>
  <c r="J890" i="2"/>
  <c r="B890" i="2"/>
  <c r="AD889" i="2"/>
  <c r="Z889" i="2"/>
  <c r="V889" i="2"/>
  <c r="S889" i="2"/>
  <c r="Q889" i="2"/>
  <c r="O889" i="2"/>
  <c r="AN888" i="2"/>
  <c r="V888" i="2"/>
  <c r="S888" i="2"/>
  <c r="Q888" i="2"/>
  <c r="O888" i="2"/>
  <c r="J888" i="2"/>
  <c r="B888" i="2"/>
  <c r="AD887" i="2"/>
  <c r="Z887" i="2"/>
  <c r="V887" i="2"/>
  <c r="S887" i="2"/>
  <c r="Q887" i="2"/>
  <c r="O887" i="2"/>
  <c r="AN886" i="2"/>
  <c r="V886" i="2"/>
  <c r="S886" i="2"/>
  <c r="Q886" i="2"/>
  <c r="O886" i="2"/>
  <c r="J886" i="2"/>
  <c r="B886" i="2"/>
  <c r="AD885" i="2"/>
  <c r="Z885" i="2"/>
  <c r="V885" i="2"/>
  <c r="S885" i="2"/>
  <c r="Q885" i="2"/>
  <c r="O885" i="2"/>
  <c r="AN884" i="2"/>
  <c r="V884" i="2"/>
  <c r="S884" i="2"/>
  <c r="Q884" i="2"/>
  <c r="O884" i="2"/>
  <c r="J884" i="2"/>
  <c r="B884" i="2"/>
  <c r="AD883" i="2"/>
  <c r="Z883" i="2"/>
  <c r="V883" i="2"/>
  <c r="S883" i="2"/>
  <c r="Q883" i="2"/>
  <c r="O883" i="2"/>
  <c r="AN882" i="2"/>
  <c r="V882" i="2"/>
  <c r="S882" i="2"/>
  <c r="Q882" i="2"/>
  <c r="O882" i="2"/>
  <c r="J882" i="2"/>
  <c r="B882" i="2"/>
  <c r="AD881" i="2"/>
  <c r="Z881" i="2"/>
  <c r="V881" i="2"/>
  <c r="S881" i="2"/>
  <c r="Q881" i="2"/>
  <c r="O881" i="2"/>
  <c r="AN880" i="2"/>
  <c r="V880" i="2"/>
  <c r="S880" i="2"/>
  <c r="Q880" i="2"/>
  <c r="O880" i="2"/>
  <c r="J880" i="2"/>
  <c r="B880" i="2"/>
  <c r="AD859" i="2"/>
  <c r="Z859" i="2"/>
  <c r="V859" i="2"/>
  <c r="F857" i="2"/>
  <c r="AD856" i="2"/>
  <c r="Z856" i="2"/>
  <c r="V856" i="2"/>
  <c r="S856" i="2"/>
  <c r="Q856" i="2"/>
  <c r="O856" i="2"/>
  <c r="AN855" i="2"/>
  <c r="V855" i="2"/>
  <c r="S855" i="2"/>
  <c r="Q855" i="2"/>
  <c r="O855" i="2"/>
  <c r="J855" i="2"/>
  <c r="B855" i="2"/>
  <c r="AD854" i="2"/>
  <c r="Z854" i="2"/>
  <c r="V854" i="2"/>
  <c r="S854" i="2"/>
  <c r="Q854" i="2"/>
  <c r="O854" i="2"/>
  <c r="AN853" i="2"/>
  <c r="V853" i="2"/>
  <c r="S853" i="2"/>
  <c r="Q853" i="2"/>
  <c r="O853" i="2"/>
  <c r="J853" i="2"/>
  <c r="B853" i="2"/>
  <c r="AD852" i="2"/>
  <c r="Z852" i="2"/>
  <c r="V852" i="2"/>
  <c r="S852" i="2"/>
  <c r="Q852" i="2"/>
  <c r="O852" i="2"/>
  <c r="AN851" i="2"/>
  <c r="V851" i="2"/>
  <c r="S851" i="2"/>
  <c r="Q851" i="2"/>
  <c r="O851" i="2"/>
  <c r="J851" i="2"/>
  <c r="B851" i="2"/>
  <c r="AD850" i="2"/>
  <c r="Z850" i="2"/>
  <c r="V850" i="2"/>
  <c r="S850" i="2"/>
  <c r="Q850" i="2"/>
  <c r="O850" i="2"/>
  <c r="AN849" i="2"/>
  <c r="V849" i="2"/>
  <c r="S849" i="2"/>
  <c r="Q849" i="2"/>
  <c r="O849" i="2"/>
  <c r="J849" i="2"/>
  <c r="B849" i="2"/>
  <c r="AD848" i="2"/>
  <c r="Z848" i="2"/>
  <c r="V848" i="2"/>
  <c r="S848" i="2"/>
  <c r="Q848" i="2"/>
  <c r="O848" i="2"/>
  <c r="AN847" i="2"/>
  <c r="V847" i="2"/>
  <c r="S847" i="2"/>
  <c r="Q847" i="2"/>
  <c r="O847" i="2"/>
  <c r="J847" i="2"/>
  <c r="B847" i="2"/>
  <c r="AD846" i="2"/>
  <c r="Z846" i="2"/>
  <c r="V846" i="2"/>
  <c r="S846" i="2"/>
  <c r="Q846" i="2"/>
  <c r="O846" i="2"/>
  <c r="AN845" i="2"/>
  <c r="V845" i="2"/>
  <c r="S845" i="2"/>
  <c r="Q845" i="2"/>
  <c r="O845" i="2"/>
  <c r="J845" i="2"/>
  <c r="B845" i="2"/>
  <c r="AD844" i="2"/>
  <c r="Z844" i="2"/>
  <c r="V844" i="2"/>
  <c r="S844" i="2"/>
  <c r="Q844" i="2"/>
  <c r="O844" i="2"/>
  <c r="AN843" i="2"/>
  <c r="V843" i="2"/>
  <c r="S843" i="2"/>
  <c r="Q843" i="2"/>
  <c r="O843" i="2"/>
  <c r="J843" i="2"/>
  <c r="B843" i="2"/>
  <c r="AD842" i="2"/>
  <c r="Z842" i="2"/>
  <c r="V842" i="2"/>
  <c r="S842" i="2"/>
  <c r="Q842" i="2"/>
  <c r="O842" i="2"/>
  <c r="AN841" i="2"/>
  <c r="V841" i="2"/>
  <c r="S841" i="2"/>
  <c r="Q841" i="2"/>
  <c r="O841" i="2"/>
  <c r="J841" i="2"/>
  <c r="B841" i="2"/>
  <c r="AD840" i="2"/>
  <c r="Z840" i="2"/>
  <c r="V840" i="2"/>
  <c r="S840" i="2"/>
  <c r="Q840" i="2"/>
  <c r="O840" i="2"/>
  <c r="AN839" i="2"/>
  <c r="V839" i="2"/>
  <c r="S839" i="2"/>
  <c r="Q839" i="2"/>
  <c r="O839" i="2"/>
  <c r="J839" i="2"/>
  <c r="B839" i="2"/>
  <c r="AD818" i="2"/>
  <c r="Z818" i="2"/>
  <c r="V818" i="2"/>
  <c r="F816" i="2"/>
  <c r="AD815" i="2"/>
  <c r="Z815" i="2"/>
  <c r="V815" i="2"/>
  <c r="S815" i="2"/>
  <c r="Q815" i="2"/>
  <c r="O815" i="2"/>
  <c r="AN814" i="2"/>
  <c r="V814" i="2"/>
  <c r="S814" i="2"/>
  <c r="Q814" i="2"/>
  <c r="O814" i="2"/>
  <c r="J814" i="2"/>
  <c r="B814" i="2"/>
  <c r="AD813" i="2"/>
  <c r="Z813" i="2"/>
  <c r="V813" i="2"/>
  <c r="S813" i="2"/>
  <c r="Q813" i="2"/>
  <c r="O813" i="2"/>
  <c r="AN812" i="2"/>
  <c r="V812" i="2"/>
  <c r="S812" i="2"/>
  <c r="Q812" i="2"/>
  <c r="O812" i="2"/>
  <c r="J812" i="2"/>
  <c r="B812" i="2"/>
  <c r="AD811" i="2"/>
  <c r="Z811" i="2"/>
  <c r="V811" i="2"/>
  <c r="S811" i="2"/>
  <c r="Q811" i="2"/>
  <c r="O811" i="2"/>
  <c r="AN810" i="2"/>
  <c r="V810" i="2"/>
  <c r="S810" i="2"/>
  <c r="Q810" i="2"/>
  <c r="O810" i="2"/>
  <c r="J810" i="2"/>
  <c r="B810" i="2"/>
  <c r="AD809" i="2"/>
  <c r="Z809" i="2"/>
  <c r="V809" i="2"/>
  <c r="S809" i="2"/>
  <c r="Q809" i="2"/>
  <c r="O809" i="2"/>
  <c r="AN808" i="2"/>
  <c r="V808" i="2"/>
  <c r="S808" i="2"/>
  <c r="Q808" i="2"/>
  <c r="O808" i="2"/>
  <c r="J808" i="2"/>
  <c r="B808" i="2"/>
  <c r="AD807" i="2"/>
  <c r="Z807" i="2"/>
  <c r="V807" i="2"/>
  <c r="S807" i="2"/>
  <c r="Q807" i="2"/>
  <c r="O807" i="2"/>
  <c r="AN806" i="2"/>
  <c r="V806" i="2"/>
  <c r="S806" i="2"/>
  <c r="Q806" i="2"/>
  <c r="O806" i="2"/>
  <c r="J806" i="2"/>
  <c r="B806" i="2"/>
  <c r="AD805" i="2"/>
  <c r="Z805" i="2"/>
  <c r="V805" i="2"/>
  <c r="S805" i="2"/>
  <c r="Q805" i="2"/>
  <c r="O805" i="2"/>
  <c r="AN804" i="2"/>
  <c r="V804" i="2"/>
  <c r="S804" i="2"/>
  <c r="Q804" i="2"/>
  <c r="O804" i="2"/>
  <c r="J804" i="2"/>
  <c r="B804" i="2"/>
  <c r="AD803" i="2"/>
  <c r="Z803" i="2"/>
  <c r="V803" i="2"/>
  <c r="S803" i="2"/>
  <c r="Q803" i="2"/>
  <c r="O803" i="2"/>
  <c r="AN802" i="2"/>
  <c r="V802" i="2"/>
  <c r="S802" i="2"/>
  <c r="Q802" i="2"/>
  <c r="O802" i="2"/>
  <c r="J802" i="2"/>
  <c r="B802" i="2"/>
  <c r="AD801" i="2"/>
  <c r="Z801" i="2"/>
  <c r="V801" i="2"/>
  <c r="S801" i="2"/>
  <c r="Q801" i="2"/>
  <c r="O801" i="2"/>
  <c r="AN800" i="2"/>
  <c r="V800" i="2"/>
  <c r="S800" i="2"/>
  <c r="Q800" i="2"/>
  <c r="O800" i="2"/>
  <c r="J800" i="2"/>
  <c r="B800" i="2"/>
  <c r="AD799" i="2"/>
  <c r="Z799" i="2"/>
  <c r="V799" i="2"/>
  <c r="S799" i="2"/>
  <c r="Q799" i="2"/>
  <c r="O799" i="2"/>
  <c r="AN798" i="2"/>
  <c r="V798" i="2"/>
  <c r="S798" i="2"/>
  <c r="Q798" i="2"/>
  <c r="O798" i="2"/>
  <c r="J798" i="2"/>
  <c r="B798" i="2"/>
  <c r="AD777" i="2"/>
  <c r="Z777" i="2"/>
  <c r="V777" i="2"/>
  <c r="F775" i="2"/>
  <c r="AD774" i="2"/>
  <c r="Z774" i="2"/>
  <c r="V774" i="2"/>
  <c r="S774" i="2"/>
  <c r="Q774" i="2"/>
  <c r="O774" i="2"/>
  <c r="AN773" i="2"/>
  <c r="V773" i="2"/>
  <c r="S773" i="2"/>
  <c r="Q773" i="2"/>
  <c r="O773" i="2"/>
  <c r="J773" i="2"/>
  <c r="B773" i="2"/>
  <c r="AD772" i="2"/>
  <c r="Z772" i="2"/>
  <c r="V772" i="2"/>
  <c r="S772" i="2"/>
  <c r="Q772" i="2"/>
  <c r="O772" i="2"/>
  <c r="AN771" i="2"/>
  <c r="V771" i="2"/>
  <c r="S771" i="2"/>
  <c r="Q771" i="2"/>
  <c r="O771" i="2"/>
  <c r="J771" i="2"/>
  <c r="B771" i="2"/>
  <c r="AD770" i="2"/>
  <c r="Z770" i="2"/>
  <c r="V770" i="2"/>
  <c r="S770" i="2"/>
  <c r="Q770" i="2"/>
  <c r="O770" i="2"/>
  <c r="AN769" i="2"/>
  <c r="V769" i="2"/>
  <c r="S769" i="2"/>
  <c r="Q769" i="2"/>
  <c r="O769" i="2"/>
  <c r="J769" i="2"/>
  <c r="B769" i="2"/>
  <c r="AD768" i="2"/>
  <c r="Z768" i="2"/>
  <c r="V768" i="2"/>
  <c r="S768" i="2"/>
  <c r="Q768" i="2"/>
  <c r="O768" i="2"/>
  <c r="AN767" i="2"/>
  <c r="V767" i="2"/>
  <c r="S767" i="2"/>
  <c r="Q767" i="2"/>
  <c r="O767" i="2"/>
  <c r="J767" i="2"/>
  <c r="B767" i="2"/>
  <c r="AD766" i="2"/>
  <c r="Z766" i="2"/>
  <c r="V766" i="2"/>
  <c r="S766" i="2"/>
  <c r="Q766" i="2"/>
  <c r="O766" i="2"/>
  <c r="AN765" i="2"/>
  <c r="V765" i="2"/>
  <c r="S765" i="2"/>
  <c r="Q765" i="2"/>
  <c r="O765" i="2"/>
  <c r="J765" i="2"/>
  <c r="B765" i="2"/>
  <c r="AD764" i="2"/>
  <c r="Z764" i="2"/>
  <c r="V764" i="2"/>
  <c r="S764" i="2"/>
  <c r="Q764" i="2"/>
  <c r="O764" i="2"/>
  <c r="AN763" i="2"/>
  <c r="V763" i="2"/>
  <c r="S763" i="2"/>
  <c r="Q763" i="2"/>
  <c r="O763" i="2"/>
  <c r="J763" i="2"/>
  <c r="B763" i="2"/>
  <c r="AD762" i="2"/>
  <c r="Z762" i="2"/>
  <c r="V762" i="2"/>
  <c r="S762" i="2"/>
  <c r="Q762" i="2"/>
  <c r="O762" i="2"/>
  <c r="AN761" i="2"/>
  <c r="V761" i="2"/>
  <c r="S761" i="2"/>
  <c r="Q761" i="2"/>
  <c r="O761" i="2"/>
  <c r="J761" i="2"/>
  <c r="B761" i="2"/>
  <c r="AD760" i="2"/>
  <c r="Z760" i="2"/>
  <c r="V760" i="2"/>
  <c r="S760" i="2"/>
  <c r="Q760" i="2"/>
  <c r="O760" i="2"/>
  <c r="AN759" i="2"/>
  <c r="V759" i="2"/>
  <c r="S759" i="2"/>
  <c r="Q759" i="2"/>
  <c r="O759" i="2"/>
  <c r="J759" i="2"/>
  <c r="B759" i="2"/>
  <c r="AD758" i="2"/>
  <c r="Z758" i="2"/>
  <c r="V758" i="2"/>
  <c r="S758" i="2"/>
  <c r="Q758" i="2"/>
  <c r="O758" i="2"/>
  <c r="AN757" i="2"/>
  <c r="V757" i="2"/>
  <c r="S757" i="2"/>
  <c r="Q757" i="2"/>
  <c r="O757" i="2"/>
  <c r="J757" i="2"/>
  <c r="B757" i="2"/>
  <c r="AD736" i="2"/>
  <c r="Z736" i="2"/>
  <c r="V736" i="2"/>
  <c r="F734" i="2"/>
  <c r="AD733" i="2"/>
  <c r="Z733" i="2"/>
  <c r="V733" i="2"/>
  <c r="S733" i="2"/>
  <c r="Q733" i="2"/>
  <c r="O733" i="2"/>
  <c r="AN732" i="2"/>
  <c r="V732" i="2"/>
  <c r="S732" i="2"/>
  <c r="Q732" i="2"/>
  <c r="O732" i="2"/>
  <c r="J732" i="2"/>
  <c r="B732" i="2"/>
  <c r="AD731" i="2"/>
  <c r="Z731" i="2"/>
  <c r="V731" i="2"/>
  <c r="S731" i="2"/>
  <c r="Q731" i="2"/>
  <c r="O731" i="2"/>
  <c r="AN730" i="2"/>
  <c r="V730" i="2"/>
  <c r="S730" i="2"/>
  <c r="Q730" i="2"/>
  <c r="O730" i="2"/>
  <c r="J730" i="2"/>
  <c r="B730" i="2"/>
  <c r="AD729" i="2"/>
  <c r="Z729" i="2"/>
  <c r="V729" i="2"/>
  <c r="S729" i="2"/>
  <c r="Q729" i="2"/>
  <c r="O729" i="2"/>
  <c r="AN728" i="2"/>
  <c r="V728" i="2"/>
  <c r="S728" i="2"/>
  <c r="Q728" i="2"/>
  <c r="O728" i="2"/>
  <c r="J728" i="2"/>
  <c r="B728" i="2"/>
  <c r="AD727" i="2"/>
  <c r="Z727" i="2"/>
  <c r="V727" i="2"/>
  <c r="S727" i="2"/>
  <c r="Q727" i="2"/>
  <c r="O727" i="2"/>
  <c r="AN726" i="2"/>
  <c r="V726" i="2"/>
  <c r="S726" i="2"/>
  <c r="Q726" i="2"/>
  <c r="O726" i="2"/>
  <c r="J726" i="2"/>
  <c r="B726" i="2"/>
  <c r="AD725" i="2"/>
  <c r="Z725" i="2"/>
  <c r="V725" i="2"/>
  <c r="S725" i="2"/>
  <c r="Q725" i="2"/>
  <c r="O725" i="2"/>
  <c r="AN724" i="2"/>
  <c r="V724" i="2"/>
  <c r="S724" i="2"/>
  <c r="Q724" i="2"/>
  <c r="O724" i="2"/>
  <c r="J724" i="2"/>
  <c r="B724" i="2"/>
  <c r="AD723" i="2"/>
  <c r="Z723" i="2"/>
  <c r="V723" i="2"/>
  <c r="S723" i="2"/>
  <c r="Q723" i="2"/>
  <c r="O723" i="2"/>
  <c r="AN722" i="2"/>
  <c r="V722" i="2"/>
  <c r="S722" i="2"/>
  <c r="Q722" i="2"/>
  <c r="O722" i="2"/>
  <c r="J722" i="2"/>
  <c r="B722" i="2"/>
  <c r="AD721" i="2"/>
  <c r="Z721" i="2"/>
  <c r="V721" i="2"/>
  <c r="S721" i="2"/>
  <c r="Q721" i="2"/>
  <c r="O721" i="2"/>
  <c r="AN720" i="2"/>
  <c r="V720" i="2"/>
  <c r="S720" i="2"/>
  <c r="Q720" i="2"/>
  <c r="O720" i="2"/>
  <c r="J720" i="2"/>
  <c r="B720" i="2"/>
  <c r="AD719" i="2"/>
  <c r="Z719" i="2"/>
  <c r="V719" i="2"/>
  <c r="S719" i="2"/>
  <c r="Q719" i="2"/>
  <c r="O719" i="2"/>
  <c r="AN718" i="2"/>
  <c r="V718" i="2"/>
  <c r="S718" i="2"/>
  <c r="Q718" i="2"/>
  <c r="O718" i="2"/>
  <c r="J718" i="2"/>
  <c r="B718" i="2"/>
  <c r="AD717" i="2"/>
  <c r="Z717" i="2"/>
  <c r="V717" i="2"/>
  <c r="S717" i="2"/>
  <c r="Q717" i="2"/>
  <c r="O717" i="2"/>
  <c r="AN716" i="2"/>
  <c r="V716" i="2"/>
  <c r="S716" i="2"/>
  <c r="Q716" i="2"/>
  <c r="O716" i="2"/>
  <c r="J716" i="2"/>
  <c r="B716" i="2"/>
  <c r="AD695" i="2"/>
  <c r="Z695" i="2"/>
  <c r="V695" i="2"/>
  <c r="F693" i="2"/>
  <c r="AD692" i="2"/>
  <c r="Z692" i="2"/>
  <c r="V692" i="2"/>
  <c r="S692" i="2"/>
  <c r="Q692" i="2"/>
  <c r="O692" i="2"/>
  <c r="AN691" i="2"/>
  <c r="V691" i="2"/>
  <c r="S691" i="2"/>
  <c r="Q691" i="2"/>
  <c r="O691" i="2"/>
  <c r="J691" i="2"/>
  <c r="B691" i="2"/>
  <c r="AD690" i="2"/>
  <c r="Z690" i="2"/>
  <c r="V690" i="2"/>
  <c r="S690" i="2"/>
  <c r="Q690" i="2"/>
  <c r="O690" i="2"/>
  <c r="AN689" i="2"/>
  <c r="V689" i="2"/>
  <c r="S689" i="2"/>
  <c r="Q689" i="2"/>
  <c r="O689" i="2"/>
  <c r="J689" i="2"/>
  <c r="B689" i="2"/>
  <c r="AD688" i="2"/>
  <c r="Z688" i="2"/>
  <c r="V688" i="2"/>
  <c r="S688" i="2"/>
  <c r="Q688" i="2"/>
  <c r="O688" i="2"/>
  <c r="AN687" i="2"/>
  <c r="V687" i="2"/>
  <c r="S687" i="2"/>
  <c r="Q687" i="2"/>
  <c r="O687" i="2"/>
  <c r="J687" i="2"/>
  <c r="B687" i="2"/>
  <c r="AD686" i="2"/>
  <c r="Z686" i="2"/>
  <c r="V686" i="2"/>
  <c r="S686" i="2"/>
  <c r="Q686" i="2"/>
  <c r="O686" i="2"/>
  <c r="AN685" i="2"/>
  <c r="V685" i="2"/>
  <c r="S685" i="2"/>
  <c r="Q685" i="2"/>
  <c r="O685" i="2"/>
  <c r="J685" i="2"/>
  <c r="B685" i="2"/>
  <c r="AD684" i="2"/>
  <c r="Z684" i="2"/>
  <c r="V684" i="2"/>
  <c r="S684" i="2"/>
  <c r="Q684" i="2"/>
  <c r="O684" i="2"/>
  <c r="AN683" i="2"/>
  <c r="V683" i="2"/>
  <c r="S683" i="2"/>
  <c r="Q683" i="2"/>
  <c r="O683" i="2"/>
  <c r="J683" i="2"/>
  <c r="B683" i="2"/>
  <c r="AD682" i="2"/>
  <c r="Z682" i="2"/>
  <c r="V682" i="2"/>
  <c r="S682" i="2"/>
  <c r="Q682" i="2"/>
  <c r="O682" i="2"/>
  <c r="AN681" i="2"/>
  <c r="V681" i="2"/>
  <c r="S681" i="2"/>
  <c r="Q681" i="2"/>
  <c r="O681" i="2"/>
  <c r="J681" i="2"/>
  <c r="B681" i="2"/>
  <c r="AD680" i="2"/>
  <c r="Z680" i="2"/>
  <c r="V680" i="2"/>
  <c r="S680" i="2"/>
  <c r="Q680" i="2"/>
  <c r="O680" i="2"/>
  <c r="AN679" i="2"/>
  <c r="V679" i="2"/>
  <c r="S679" i="2"/>
  <c r="Q679" i="2"/>
  <c r="O679" i="2"/>
  <c r="J679" i="2"/>
  <c r="B679" i="2"/>
  <c r="AD678" i="2"/>
  <c r="Z678" i="2"/>
  <c r="V678" i="2"/>
  <c r="S678" i="2"/>
  <c r="Q678" i="2"/>
  <c r="O678" i="2"/>
  <c r="AN677" i="2"/>
  <c r="V677" i="2"/>
  <c r="S677" i="2"/>
  <c r="Q677" i="2"/>
  <c r="O677" i="2"/>
  <c r="J677" i="2"/>
  <c r="B677" i="2"/>
  <c r="AD676" i="2"/>
  <c r="Z676" i="2"/>
  <c r="V676" i="2"/>
  <c r="S676" i="2"/>
  <c r="Q676" i="2"/>
  <c r="O676" i="2"/>
  <c r="AN675" i="2"/>
  <c r="V675" i="2"/>
  <c r="S675" i="2"/>
  <c r="Q675" i="2"/>
  <c r="O675" i="2"/>
  <c r="J675" i="2"/>
  <c r="B675" i="2"/>
  <c r="AD654" i="2"/>
  <c r="Z654" i="2"/>
  <c r="V654" i="2"/>
  <c r="F652" i="2"/>
  <c r="AD651" i="2"/>
  <c r="Z651" i="2"/>
  <c r="V651" i="2"/>
  <c r="S651" i="2"/>
  <c r="Q651" i="2"/>
  <c r="O651" i="2"/>
  <c r="AN650" i="2"/>
  <c r="V650" i="2"/>
  <c r="S650" i="2"/>
  <c r="Q650" i="2"/>
  <c r="O650" i="2"/>
  <c r="J650" i="2"/>
  <c r="B650" i="2"/>
  <c r="AD649" i="2"/>
  <c r="Z649" i="2"/>
  <c r="V649" i="2"/>
  <c r="S649" i="2"/>
  <c r="Q649" i="2"/>
  <c r="O649" i="2"/>
  <c r="AN648" i="2"/>
  <c r="V648" i="2"/>
  <c r="S648" i="2"/>
  <c r="Q648" i="2"/>
  <c r="O648" i="2"/>
  <c r="J648" i="2"/>
  <c r="B648" i="2"/>
  <c r="AD647" i="2"/>
  <c r="Z647" i="2"/>
  <c r="V647" i="2"/>
  <c r="S647" i="2"/>
  <c r="Q647" i="2"/>
  <c r="O647" i="2"/>
  <c r="AN646" i="2"/>
  <c r="V646" i="2"/>
  <c r="S646" i="2"/>
  <c r="Q646" i="2"/>
  <c r="O646" i="2"/>
  <c r="J646" i="2"/>
  <c r="B646" i="2"/>
  <c r="AD645" i="2"/>
  <c r="Z645" i="2"/>
  <c r="V645" i="2"/>
  <c r="S645" i="2"/>
  <c r="Q645" i="2"/>
  <c r="O645" i="2"/>
  <c r="AN644" i="2"/>
  <c r="V644" i="2"/>
  <c r="S644" i="2"/>
  <c r="Q644" i="2"/>
  <c r="O644" i="2"/>
  <c r="J644" i="2"/>
  <c r="B644" i="2"/>
  <c r="AD643" i="2"/>
  <c r="Z643" i="2"/>
  <c r="V643" i="2"/>
  <c r="S643" i="2"/>
  <c r="Q643" i="2"/>
  <c r="O643" i="2"/>
  <c r="AN642" i="2"/>
  <c r="V642" i="2"/>
  <c r="S642" i="2"/>
  <c r="Q642" i="2"/>
  <c r="O642" i="2"/>
  <c r="J642" i="2"/>
  <c r="B642" i="2"/>
  <c r="AD641" i="2"/>
  <c r="Z641" i="2"/>
  <c r="V641" i="2"/>
  <c r="S641" i="2"/>
  <c r="Q641" i="2"/>
  <c r="O641" i="2"/>
  <c r="AN640" i="2"/>
  <c r="V640" i="2"/>
  <c r="S640" i="2"/>
  <c r="Q640" i="2"/>
  <c r="O640" i="2"/>
  <c r="J640" i="2"/>
  <c r="B640" i="2"/>
  <c r="AD639" i="2"/>
  <c r="Z639" i="2"/>
  <c r="V639" i="2"/>
  <c r="S639" i="2"/>
  <c r="Q639" i="2"/>
  <c r="O639" i="2"/>
  <c r="AN638" i="2"/>
  <c r="V638" i="2"/>
  <c r="S638" i="2"/>
  <c r="Q638" i="2"/>
  <c r="O638" i="2"/>
  <c r="J638" i="2"/>
  <c r="B638" i="2"/>
  <c r="AD637" i="2"/>
  <c r="Z637" i="2"/>
  <c r="V637" i="2"/>
  <c r="S637" i="2"/>
  <c r="Q637" i="2"/>
  <c r="O637" i="2"/>
  <c r="AN636" i="2"/>
  <c r="V636" i="2"/>
  <c r="S636" i="2"/>
  <c r="Q636" i="2"/>
  <c r="O636" i="2"/>
  <c r="J636" i="2"/>
  <c r="B636" i="2"/>
  <c r="AD635" i="2"/>
  <c r="Z635" i="2"/>
  <c r="V635" i="2"/>
  <c r="S635" i="2"/>
  <c r="Q635" i="2"/>
  <c r="O635" i="2"/>
  <c r="AN634" i="2"/>
  <c r="V634" i="2"/>
  <c r="S634" i="2"/>
  <c r="Q634" i="2"/>
  <c r="O634" i="2"/>
  <c r="J634" i="2"/>
  <c r="B634" i="2"/>
  <c r="AD613" i="2"/>
  <c r="Z613" i="2"/>
  <c r="V613" i="2"/>
  <c r="F611" i="2"/>
  <c r="AD610" i="2"/>
  <c r="Z610" i="2"/>
  <c r="V610" i="2"/>
  <c r="S610" i="2"/>
  <c r="Q610" i="2"/>
  <c r="O610" i="2"/>
  <c r="AN609" i="2"/>
  <c r="V609" i="2"/>
  <c r="S609" i="2"/>
  <c r="Q609" i="2"/>
  <c r="O609" i="2"/>
  <c r="J609" i="2"/>
  <c r="B609" i="2"/>
  <c r="AD608" i="2"/>
  <c r="Z608" i="2"/>
  <c r="V608" i="2"/>
  <c r="S608" i="2"/>
  <c r="Q608" i="2"/>
  <c r="O608" i="2"/>
  <c r="AN607" i="2"/>
  <c r="V607" i="2"/>
  <c r="S607" i="2"/>
  <c r="Q607" i="2"/>
  <c r="O607" i="2"/>
  <c r="J607" i="2"/>
  <c r="B607" i="2"/>
  <c r="AD606" i="2"/>
  <c r="Z606" i="2"/>
  <c r="V606" i="2"/>
  <c r="S606" i="2"/>
  <c r="Q606" i="2"/>
  <c r="O606" i="2"/>
  <c r="AN605" i="2"/>
  <c r="V605" i="2"/>
  <c r="S605" i="2"/>
  <c r="Q605" i="2"/>
  <c r="O605" i="2"/>
  <c r="J605" i="2"/>
  <c r="B605" i="2"/>
  <c r="AD604" i="2"/>
  <c r="Z604" i="2"/>
  <c r="V604" i="2"/>
  <c r="S604" i="2"/>
  <c r="Q604" i="2"/>
  <c r="O604" i="2"/>
  <c r="AN603" i="2"/>
  <c r="V603" i="2"/>
  <c r="S603" i="2"/>
  <c r="Q603" i="2"/>
  <c r="O603" i="2"/>
  <c r="J603" i="2"/>
  <c r="B603" i="2"/>
  <c r="AD602" i="2"/>
  <c r="Z602" i="2"/>
  <c r="V602" i="2"/>
  <c r="S602" i="2"/>
  <c r="Q602" i="2"/>
  <c r="O602" i="2"/>
  <c r="AN601" i="2"/>
  <c r="V601" i="2"/>
  <c r="S601" i="2"/>
  <c r="Q601" i="2"/>
  <c r="O601" i="2"/>
  <c r="J601" i="2"/>
  <c r="B601" i="2"/>
  <c r="AD600" i="2"/>
  <c r="Z600" i="2"/>
  <c r="V600" i="2"/>
  <c r="S600" i="2"/>
  <c r="Q600" i="2"/>
  <c r="O600" i="2"/>
  <c r="AN599" i="2"/>
  <c r="V599" i="2"/>
  <c r="S599" i="2"/>
  <c r="Q599" i="2"/>
  <c r="O599" i="2"/>
  <c r="J599" i="2"/>
  <c r="B599" i="2"/>
  <c r="AD598" i="2"/>
  <c r="Z598" i="2"/>
  <c r="V598" i="2"/>
  <c r="S598" i="2"/>
  <c r="Q598" i="2"/>
  <c r="O598" i="2"/>
  <c r="AN597" i="2"/>
  <c r="V597" i="2"/>
  <c r="S597" i="2"/>
  <c r="Q597" i="2"/>
  <c r="O597" i="2"/>
  <c r="J597" i="2"/>
  <c r="B597" i="2"/>
  <c r="AD596" i="2"/>
  <c r="Z596" i="2"/>
  <c r="V596" i="2"/>
  <c r="S596" i="2"/>
  <c r="Q596" i="2"/>
  <c r="O596" i="2"/>
  <c r="AN595" i="2"/>
  <c r="V595" i="2"/>
  <c r="S595" i="2"/>
  <c r="Q595" i="2"/>
  <c r="O595" i="2"/>
  <c r="J595" i="2"/>
  <c r="B595" i="2"/>
  <c r="AD594" i="2"/>
  <c r="Z594" i="2"/>
  <c r="V594" i="2"/>
  <c r="S594" i="2"/>
  <c r="Q594" i="2"/>
  <c r="O594" i="2"/>
  <c r="AN593" i="2"/>
  <c r="V593" i="2"/>
  <c r="S593" i="2"/>
  <c r="Q593" i="2"/>
  <c r="O593" i="2"/>
  <c r="J593" i="2"/>
  <c r="B593" i="2"/>
  <c r="AD572" i="2"/>
  <c r="Z572" i="2"/>
  <c r="V572" i="2"/>
  <c r="F570" i="2"/>
  <c r="AD569" i="2"/>
  <c r="Z569" i="2"/>
  <c r="V569" i="2"/>
  <c r="S569" i="2"/>
  <c r="Q569" i="2"/>
  <c r="O569" i="2"/>
  <c r="AN568" i="2"/>
  <c r="V568" i="2"/>
  <c r="S568" i="2"/>
  <c r="Q568" i="2"/>
  <c r="O568" i="2"/>
  <c r="J568" i="2"/>
  <c r="B568" i="2"/>
  <c r="AD567" i="2"/>
  <c r="Z567" i="2"/>
  <c r="V567" i="2"/>
  <c r="S567" i="2"/>
  <c r="Q567" i="2"/>
  <c r="O567" i="2"/>
  <c r="AN566" i="2"/>
  <c r="V566" i="2"/>
  <c r="S566" i="2"/>
  <c r="Q566" i="2"/>
  <c r="O566" i="2"/>
  <c r="J566" i="2"/>
  <c r="B566" i="2"/>
  <c r="AD565" i="2"/>
  <c r="Z565" i="2"/>
  <c r="V565" i="2"/>
  <c r="S565" i="2"/>
  <c r="Q565" i="2"/>
  <c r="O565" i="2"/>
  <c r="AN564" i="2"/>
  <c r="V564" i="2"/>
  <c r="S564" i="2"/>
  <c r="Q564" i="2"/>
  <c r="O564" i="2"/>
  <c r="J564" i="2"/>
  <c r="B564" i="2"/>
  <c r="AD563" i="2"/>
  <c r="Z563" i="2"/>
  <c r="V563" i="2"/>
  <c r="S563" i="2"/>
  <c r="Q563" i="2"/>
  <c r="O563" i="2"/>
  <c r="AN562" i="2"/>
  <c r="V562" i="2"/>
  <c r="S562" i="2"/>
  <c r="Q562" i="2"/>
  <c r="O562" i="2"/>
  <c r="J562" i="2"/>
  <c r="B562" i="2"/>
  <c r="AD561" i="2"/>
  <c r="Z561" i="2"/>
  <c r="V561" i="2"/>
  <c r="S561" i="2"/>
  <c r="Q561" i="2"/>
  <c r="O561" i="2"/>
  <c r="AN560" i="2"/>
  <c r="V560" i="2"/>
  <c r="S560" i="2"/>
  <c r="Q560" i="2"/>
  <c r="O560" i="2"/>
  <c r="J560" i="2"/>
  <c r="B560" i="2"/>
  <c r="AD559" i="2"/>
  <c r="Z559" i="2"/>
  <c r="V559" i="2"/>
  <c r="S559" i="2"/>
  <c r="Q559" i="2"/>
  <c r="O559" i="2"/>
  <c r="AN558" i="2"/>
  <c r="V558" i="2"/>
  <c r="S558" i="2"/>
  <c r="Q558" i="2"/>
  <c r="O558" i="2"/>
  <c r="J558" i="2"/>
  <c r="B558" i="2"/>
  <c r="AD557" i="2"/>
  <c r="Z557" i="2"/>
  <c r="V557" i="2"/>
  <c r="S557" i="2"/>
  <c r="Q557" i="2"/>
  <c r="O557" i="2"/>
  <c r="AN556" i="2"/>
  <c r="V556" i="2"/>
  <c r="S556" i="2"/>
  <c r="Q556" i="2"/>
  <c r="O556" i="2"/>
  <c r="J556" i="2"/>
  <c r="B556" i="2"/>
  <c r="AD555" i="2"/>
  <c r="Z555" i="2"/>
  <c r="V555" i="2"/>
  <c r="S555" i="2"/>
  <c r="Q555" i="2"/>
  <c r="O555" i="2"/>
  <c r="AN554" i="2"/>
  <c r="V554" i="2"/>
  <c r="S554" i="2"/>
  <c r="Q554" i="2"/>
  <c r="O554" i="2"/>
  <c r="J554" i="2"/>
  <c r="B554" i="2"/>
  <c r="AD553" i="2"/>
  <c r="Z553" i="2"/>
  <c r="V553" i="2"/>
  <c r="S553" i="2"/>
  <c r="Q553" i="2"/>
  <c r="O553" i="2"/>
  <c r="AN552" i="2"/>
  <c r="V552" i="2"/>
  <c r="S552" i="2"/>
  <c r="Q552" i="2"/>
  <c r="O552" i="2"/>
  <c r="J552" i="2"/>
  <c r="B552" i="2"/>
  <c r="AD531" i="2"/>
  <c r="Z531" i="2"/>
  <c r="V531" i="2"/>
  <c r="F529" i="2"/>
  <c r="AD528" i="2"/>
  <c r="Z528" i="2"/>
  <c r="V528" i="2"/>
  <c r="S528" i="2"/>
  <c r="Q528" i="2"/>
  <c r="O528" i="2"/>
  <c r="AN527" i="2"/>
  <c r="V527" i="2"/>
  <c r="S527" i="2"/>
  <c r="Q527" i="2"/>
  <c r="O527" i="2"/>
  <c r="J527" i="2"/>
  <c r="B527" i="2"/>
  <c r="AD526" i="2"/>
  <c r="Z526" i="2"/>
  <c r="V526" i="2"/>
  <c r="S526" i="2"/>
  <c r="Q526" i="2"/>
  <c r="O526" i="2"/>
  <c r="AN525" i="2"/>
  <c r="V525" i="2"/>
  <c r="S525" i="2"/>
  <c r="Q525" i="2"/>
  <c r="O525" i="2"/>
  <c r="J525" i="2"/>
  <c r="B525" i="2"/>
  <c r="AD524" i="2"/>
  <c r="Z524" i="2"/>
  <c r="V524" i="2"/>
  <c r="S524" i="2"/>
  <c r="Q524" i="2"/>
  <c r="O524" i="2"/>
  <c r="AN523" i="2"/>
  <c r="V523" i="2"/>
  <c r="S523" i="2"/>
  <c r="Q523" i="2"/>
  <c r="O523" i="2"/>
  <c r="J523" i="2"/>
  <c r="B523" i="2"/>
  <c r="AD522" i="2"/>
  <c r="Z522" i="2"/>
  <c r="V522" i="2"/>
  <c r="S522" i="2"/>
  <c r="Q522" i="2"/>
  <c r="O522" i="2"/>
  <c r="AN521" i="2"/>
  <c r="V521" i="2"/>
  <c r="S521" i="2"/>
  <c r="Q521" i="2"/>
  <c r="O521" i="2"/>
  <c r="J521" i="2"/>
  <c r="B521" i="2"/>
  <c r="AD520" i="2"/>
  <c r="Z520" i="2"/>
  <c r="V520" i="2"/>
  <c r="S520" i="2"/>
  <c r="Q520" i="2"/>
  <c r="O520" i="2"/>
  <c r="AN519" i="2"/>
  <c r="V519" i="2"/>
  <c r="S519" i="2"/>
  <c r="Q519" i="2"/>
  <c r="O519" i="2"/>
  <c r="J519" i="2"/>
  <c r="B519" i="2"/>
  <c r="AD518" i="2"/>
  <c r="Z518" i="2"/>
  <c r="V518" i="2"/>
  <c r="S518" i="2"/>
  <c r="Q518" i="2"/>
  <c r="O518" i="2"/>
  <c r="AN517" i="2"/>
  <c r="V517" i="2"/>
  <c r="S517" i="2"/>
  <c r="Q517" i="2"/>
  <c r="O517" i="2"/>
  <c r="J517" i="2"/>
  <c r="B517" i="2"/>
  <c r="AD516" i="2"/>
  <c r="Z516" i="2"/>
  <c r="V516" i="2"/>
  <c r="S516" i="2"/>
  <c r="Q516" i="2"/>
  <c r="O516" i="2"/>
  <c r="AN515" i="2"/>
  <c r="V515" i="2"/>
  <c r="S515" i="2"/>
  <c r="Q515" i="2"/>
  <c r="O515" i="2"/>
  <c r="J515" i="2"/>
  <c r="B515" i="2"/>
  <c r="AD514" i="2"/>
  <c r="Z514" i="2"/>
  <c r="V514" i="2"/>
  <c r="S514" i="2"/>
  <c r="Q514" i="2"/>
  <c r="O514" i="2"/>
  <c r="AN513" i="2"/>
  <c r="V513" i="2"/>
  <c r="S513" i="2"/>
  <c r="Q513" i="2"/>
  <c r="O513" i="2"/>
  <c r="J513" i="2"/>
  <c r="B513" i="2"/>
  <c r="AD512" i="2"/>
  <c r="Z512" i="2"/>
  <c r="V512" i="2"/>
  <c r="S512" i="2"/>
  <c r="Q512" i="2"/>
  <c r="O512" i="2"/>
  <c r="AN511" i="2"/>
  <c r="V511" i="2"/>
  <c r="S511" i="2"/>
  <c r="Q511" i="2"/>
  <c r="O511" i="2"/>
  <c r="J511" i="2"/>
  <c r="B511" i="2"/>
  <c r="AD490" i="2"/>
  <c r="Z490" i="2"/>
  <c r="V490" i="2"/>
  <c r="F488" i="2"/>
  <c r="AD487" i="2"/>
  <c r="Z487" i="2"/>
  <c r="V487" i="2"/>
  <c r="S487" i="2"/>
  <c r="Q487" i="2"/>
  <c r="O487" i="2"/>
  <c r="AN486" i="2"/>
  <c r="V486" i="2"/>
  <c r="S486" i="2"/>
  <c r="Q486" i="2"/>
  <c r="O486" i="2"/>
  <c r="J486" i="2"/>
  <c r="B486" i="2"/>
  <c r="AD485" i="2"/>
  <c r="Z485" i="2"/>
  <c r="V485" i="2"/>
  <c r="S485" i="2"/>
  <c r="Q485" i="2"/>
  <c r="O485" i="2"/>
  <c r="AN484" i="2"/>
  <c r="V484" i="2"/>
  <c r="S484" i="2"/>
  <c r="Q484" i="2"/>
  <c r="O484" i="2"/>
  <c r="J484" i="2"/>
  <c r="B484" i="2"/>
  <c r="AD483" i="2"/>
  <c r="Z483" i="2"/>
  <c r="V483" i="2"/>
  <c r="S483" i="2"/>
  <c r="Q483" i="2"/>
  <c r="O483" i="2"/>
  <c r="AN482" i="2"/>
  <c r="V482" i="2"/>
  <c r="S482" i="2"/>
  <c r="Q482" i="2"/>
  <c r="O482" i="2"/>
  <c r="J482" i="2"/>
  <c r="B482" i="2"/>
  <c r="AD481" i="2"/>
  <c r="Z481" i="2"/>
  <c r="V481" i="2"/>
  <c r="S481" i="2"/>
  <c r="Q481" i="2"/>
  <c r="O481" i="2"/>
  <c r="AN480" i="2"/>
  <c r="V480" i="2"/>
  <c r="S480" i="2"/>
  <c r="Q480" i="2"/>
  <c r="O480" i="2"/>
  <c r="J480" i="2"/>
  <c r="B480" i="2"/>
  <c r="AD479" i="2"/>
  <c r="Z479" i="2"/>
  <c r="V479" i="2"/>
  <c r="S479" i="2"/>
  <c r="Q479" i="2"/>
  <c r="O479" i="2"/>
  <c r="AN478" i="2"/>
  <c r="V478" i="2"/>
  <c r="S478" i="2"/>
  <c r="Q478" i="2"/>
  <c r="O478" i="2"/>
  <c r="J478" i="2"/>
  <c r="B478" i="2"/>
  <c r="AD477" i="2"/>
  <c r="Z477" i="2"/>
  <c r="V477" i="2"/>
  <c r="S477" i="2"/>
  <c r="Q477" i="2"/>
  <c r="O477" i="2"/>
  <c r="AN476" i="2"/>
  <c r="V476" i="2"/>
  <c r="S476" i="2"/>
  <c r="Q476" i="2"/>
  <c r="O476" i="2"/>
  <c r="J476" i="2"/>
  <c r="B476" i="2"/>
  <c r="AD475" i="2"/>
  <c r="Z475" i="2"/>
  <c r="V475" i="2"/>
  <c r="S475" i="2"/>
  <c r="Q475" i="2"/>
  <c r="O475" i="2"/>
  <c r="AN474" i="2"/>
  <c r="V474" i="2"/>
  <c r="S474" i="2"/>
  <c r="Q474" i="2"/>
  <c r="O474" i="2"/>
  <c r="J474" i="2"/>
  <c r="B474" i="2"/>
  <c r="AD473" i="2"/>
  <c r="Z473" i="2"/>
  <c r="V473" i="2"/>
  <c r="S473" i="2"/>
  <c r="Q473" i="2"/>
  <c r="O473" i="2"/>
  <c r="AN472" i="2"/>
  <c r="V472" i="2"/>
  <c r="S472" i="2"/>
  <c r="Q472" i="2"/>
  <c r="O472" i="2"/>
  <c r="J472" i="2"/>
  <c r="B472" i="2"/>
  <c r="AD471" i="2"/>
  <c r="Z471" i="2"/>
  <c r="V471" i="2"/>
  <c r="S471" i="2"/>
  <c r="Q471" i="2"/>
  <c r="O471" i="2"/>
  <c r="AN470" i="2"/>
  <c r="V470" i="2"/>
  <c r="S470" i="2"/>
  <c r="Q470" i="2"/>
  <c r="O470" i="2"/>
  <c r="J470" i="2"/>
  <c r="B470" i="2"/>
  <c r="AD449" i="2"/>
  <c r="Z449" i="2"/>
  <c r="V449" i="2"/>
  <c r="F447" i="2"/>
  <c r="AD446" i="2"/>
  <c r="Z446" i="2"/>
  <c r="V446" i="2"/>
  <c r="S446" i="2"/>
  <c r="Q446" i="2"/>
  <c r="O446" i="2"/>
  <c r="AN445" i="2"/>
  <c r="V445" i="2"/>
  <c r="S445" i="2"/>
  <c r="Q445" i="2"/>
  <c r="O445" i="2"/>
  <c r="J445" i="2"/>
  <c r="B445" i="2"/>
  <c r="AD444" i="2"/>
  <c r="Z444" i="2"/>
  <c r="V444" i="2"/>
  <c r="S444" i="2"/>
  <c r="Q444" i="2"/>
  <c r="O444" i="2"/>
  <c r="AN443" i="2"/>
  <c r="V443" i="2"/>
  <c r="S443" i="2"/>
  <c r="Q443" i="2"/>
  <c r="O443" i="2"/>
  <c r="J443" i="2"/>
  <c r="B443" i="2"/>
  <c r="AD442" i="2"/>
  <c r="Z442" i="2"/>
  <c r="V442" i="2"/>
  <c r="S442" i="2"/>
  <c r="Q442" i="2"/>
  <c r="O442" i="2"/>
  <c r="AN441" i="2"/>
  <c r="V441" i="2"/>
  <c r="S441" i="2"/>
  <c r="Q441" i="2"/>
  <c r="O441" i="2"/>
  <c r="J441" i="2"/>
  <c r="B441" i="2"/>
  <c r="AD440" i="2"/>
  <c r="Z440" i="2"/>
  <c r="V440" i="2"/>
  <c r="S440" i="2"/>
  <c r="Q440" i="2"/>
  <c r="O440" i="2"/>
  <c r="AN439" i="2"/>
  <c r="V439" i="2"/>
  <c r="S439" i="2"/>
  <c r="Q439" i="2"/>
  <c r="O439" i="2"/>
  <c r="J439" i="2"/>
  <c r="B439" i="2"/>
  <c r="AD438" i="2"/>
  <c r="Z438" i="2"/>
  <c r="V438" i="2"/>
  <c r="S438" i="2"/>
  <c r="Q438" i="2"/>
  <c r="O438" i="2"/>
  <c r="AN437" i="2"/>
  <c r="V437" i="2"/>
  <c r="S437" i="2"/>
  <c r="Q437" i="2"/>
  <c r="O437" i="2"/>
  <c r="J437" i="2"/>
  <c r="B437" i="2"/>
  <c r="AD436" i="2"/>
  <c r="Z436" i="2"/>
  <c r="V436" i="2"/>
  <c r="S436" i="2"/>
  <c r="Q436" i="2"/>
  <c r="O436" i="2"/>
  <c r="AN435" i="2"/>
  <c r="V435" i="2"/>
  <c r="S435" i="2"/>
  <c r="Q435" i="2"/>
  <c r="O435" i="2"/>
  <c r="J435" i="2"/>
  <c r="B435" i="2"/>
  <c r="AD434" i="2"/>
  <c r="Z434" i="2"/>
  <c r="V434" i="2"/>
  <c r="S434" i="2"/>
  <c r="Q434" i="2"/>
  <c r="O434" i="2"/>
  <c r="AN433" i="2"/>
  <c r="V433" i="2"/>
  <c r="S433" i="2"/>
  <c r="Q433" i="2"/>
  <c r="O433" i="2"/>
  <c r="J433" i="2"/>
  <c r="B433" i="2"/>
  <c r="AD432" i="2"/>
  <c r="Z432" i="2"/>
  <c r="V432" i="2"/>
  <c r="S432" i="2"/>
  <c r="Q432" i="2"/>
  <c r="O432" i="2"/>
  <c r="AN431" i="2"/>
  <c r="V431" i="2"/>
  <c r="S431" i="2"/>
  <c r="Q431" i="2"/>
  <c r="O431" i="2"/>
  <c r="J431" i="2"/>
  <c r="B431" i="2"/>
  <c r="AD430" i="2"/>
  <c r="Z430" i="2"/>
  <c r="V430" i="2"/>
  <c r="S430" i="2"/>
  <c r="Q430" i="2"/>
  <c r="O430" i="2"/>
  <c r="AN429" i="2"/>
  <c r="V429" i="2"/>
  <c r="S429" i="2"/>
  <c r="Q429" i="2"/>
  <c r="O429" i="2"/>
  <c r="J429" i="2"/>
  <c r="B429" i="2"/>
  <c r="AD408" i="2"/>
  <c r="Z408" i="2"/>
  <c r="V408" i="2"/>
  <c r="F406" i="2"/>
  <c r="AD405" i="2"/>
  <c r="Z405" i="2"/>
  <c r="V405" i="2"/>
  <c r="S405" i="2"/>
  <c r="Q405" i="2"/>
  <c r="O405" i="2"/>
  <c r="AN404" i="2"/>
  <c r="V404" i="2"/>
  <c r="S404" i="2"/>
  <c r="Q404" i="2"/>
  <c r="O404" i="2"/>
  <c r="J404" i="2"/>
  <c r="B404" i="2"/>
  <c r="AD403" i="2"/>
  <c r="Z403" i="2"/>
  <c r="V403" i="2"/>
  <c r="S403" i="2"/>
  <c r="Q403" i="2"/>
  <c r="O403" i="2"/>
  <c r="AN402" i="2"/>
  <c r="V402" i="2"/>
  <c r="S402" i="2"/>
  <c r="Q402" i="2"/>
  <c r="O402" i="2"/>
  <c r="J402" i="2"/>
  <c r="B402" i="2"/>
  <c r="AD401" i="2"/>
  <c r="Z401" i="2"/>
  <c r="V401" i="2"/>
  <c r="S401" i="2"/>
  <c r="Q401" i="2"/>
  <c r="O401" i="2"/>
  <c r="AN400" i="2"/>
  <c r="V400" i="2"/>
  <c r="S400" i="2"/>
  <c r="Q400" i="2"/>
  <c r="O400" i="2"/>
  <c r="J400" i="2"/>
  <c r="B400" i="2"/>
  <c r="AD399" i="2"/>
  <c r="Z399" i="2"/>
  <c r="V399" i="2"/>
  <c r="S399" i="2"/>
  <c r="Q399" i="2"/>
  <c r="O399" i="2"/>
  <c r="AN398" i="2"/>
  <c r="V398" i="2"/>
  <c r="S398" i="2"/>
  <c r="Q398" i="2"/>
  <c r="O398" i="2"/>
  <c r="J398" i="2"/>
  <c r="B398" i="2"/>
  <c r="AD397" i="2"/>
  <c r="Z397" i="2"/>
  <c r="V397" i="2"/>
  <c r="S397" i="2"/>
  <c r="Q397" i="2"/>
  <c r="O397" i="2"/>
  <c r="AN396" i="2"/>
  <c r="V396" i="2"/>
  <c r="S396" i="2"/>
  <c r="Q396" i="2"/>
  <c r="O396" i="2"/>
  <c r="J396" i="2"/>
  <c r="B396" i="2"/>
  <c r="AD395" i="2"/>
  <c r="Z395" i="2"/>
  <c r="V395" i="2"/>
  <c r="S395" i="2"/>
  <c r="Q395" i="2"/>
  <c r="O395" i="2"/>
  <c r="AN394" i="2"/>
  <c r="V394" i="2"/>
  <c r="S394" i="2"/>
  <c r="Q394" i="2"/>
  <c r="O394" i="2"/>
  <c r="J394" i="2"/>
  <c r="B394" i="2"/>
  <c r="AD393" i="2"/>
  <c r="Z393" i="2"/>
  <c r="V393" i="2"/>
  <c r="S393" i="2"/>
  <c r="Q393" i="2"/>
  <c r="O393" i="2"/>
  <c r="AN392" i="2"/>
  <c r="V392" i="2"/>
  <c r="S392" i="2"/>
  <c r="Q392" i="2"/>
  <c r="O392" i="2"/>
  <c r="J392" i="2"/>
  <c r="B392" i="2"/>
  <c r="AD391" i="2"/>
  <c r="Z391" i="2"/>
  <c r="V391" i="2"/>
  <c r="S391" i="2"/>
  <c r="Q391" i="2"/>
  <c r="O391" i="2"/>
  <c r="AN390" i="2"/>
  <c r="V390" i="2"/>
  <c r="S390" i="2"/>
  <c r="Q390" i="2"/>
  <c r="O390" i="2"/>
  <c r="J390" i="2"/>
  <c r="B390" i="2"/>
  <c r="AD389" i="2"/>
  <c r="Z389" i="2"/>
  <c r="V389" i="2"/>
  <c r="S389" i="2"/>
  <c r="Q389" i="2"/>
  <c r="O389" i="2"/>
  <c r="AN388" i="2"/>
  <c r="V388" i="2"/>
  <c r="S388" i="2"/>
  <c r="Q388" i="2"/>
  <c r="O388" i="2"/>
  <c r="J388" i="2"/>
  <c r="B388" i="2"/>
  <c r="AD367" i="2"/>
  <c r="Z367" i="2"/>
  <c r="V367" i="2"/>
  <c r="F365" i="2"/>
  <c r="AD364" i="2"/>
  <c r="Z364" i="2"/>
  <c r="V364" i="2"/>
  <c r="S364" i="2"/>
  <c r="Q364" i="2"/>
  <c r="O364" i="2"/>
  <c r="AN363" i="2"/>
  <c r="V363" i="2"/>
  <c r="S363" i="2"/>
  <c r="Q363" i="2"/>
  <c r="O363" i="2"/>
  <c r="J363" i="2"/>
  <c r="B363" i="2"/>
  <c r="AD362" i="2"/>
  <c r="Z362" i="2"/>
  <c r="V362" i="2"/>
  <c r="S362" i="2"/>
  <c r="Q362" i="2"/>
  <c r="O362" i="2"/>
  <c r="AN361" i="2"/>
  <c r="V361" i="2"/>
  <c r="S361" i="2"/>
  <c r="Q361" i="2"/>
  <c r="O361" i="2"/>
  <c r="J361" i="2"/>
  <c r="B361" i="2"/>
  <c r="AD360" i="2"/>
  <c r="Z360" i="2"/>
  <c r="V360" i="2"/>
  <c r="S360" i="2"/>
  <c r="Q360" i="2"/>
  <c r="O360" i="2"/>
  <c r="AN359" i="2"/>
  <c r="V359" i="2"/>
  <c r="S359" i="2"/>
  <c r="Q359" i="2"/>
  <c r="O359" i="2"/>
  <c r="J359" i="2"/>
  <c r="B359" i="2"/>
  <c r="AD358" i="2"/>
  <c r="Z358" i="2"/>
  <c r="V358" i="2"/>
  <c r="S358" i="2"/>
  <c r="Q358" i="2"/>
  <c r="O358" i="2"/>
  <c r="AN357" i="2"/>
  <c r="V357" i="2"/>
  <c r="S357" i="2"/>
  <c r="Q357" i="2"/>
  <c r="O357" i="2"/>
  <c r="J357" i="2"/>
  <c r="B357" i="2"/>
  <c r="AD356" i="2"/>
  <c r="Z356" i="2"/>
  <c r="V356" i="2"/>
  <c r="S356" i="2"/>
  <c r="Q356" i="2"/>
  <c r="O356" i="2"/>
  <c r="AN355" i="2"/>
  <c r="V355" i="2"/>
  <c r="S355" i="2"/>
  <c r="Q355" i="2"/>
  <c r="O355" i="2"/>
  <c r="J355" i="2"/>
  <c r="B355" i="2"/>
  <c r="AD354" i="2"/>
  <c r="Z354" i="2"/>
  <c r="V354" i="2"/>
  <c r="S354" i="2"/>
  <c r="Q354" i="2"/>
  <c r="O354" i="2"/>
  <c r="AN353" i="2"/>
  <c r="V353" i="2"/>
  <c r="S353" i="2"/>
  <c r="Q353" i="2"/>
  <c r="O353" i="2"/>
  <c r="J353" i="2"/>
  <c r="B353" i="2"/>
  <c r="AD352" i="2"/>
  <c r="Z352" i="2"/>
  <c r="V352" i="2"/>
  <c r="S352" i="2"/>
  <c r="Q352" i="2"/>
  <c r="O352" i="2"/>
  <c r="AN351" i="2"/>
  <c r="V351" i="2"/>
  <c r="S351" i="2"/>
  <c r="Q351" i="2"/>
  <c r="O351" i="2"/>
  <c r="J351" i="2"/>
  <c r="B351" i="2"/>
  <c r="AD350" i="2"/>
  <c r="Z350" i="2"/>
  <c r="V350" i="2"/>
  <c r="S350" i="2"/>
  <c r="Q350" i="2"/>
  <c r="O350" i="2"/>
  <c r="AN349" i="2"/>
  <c r="V349" i="2"/>
  <c r="S349" i="2"/>
  <c r="Q349" i="2"/>
  <c r="O349" i="2"/>
  <c r="J349" i="2"/>
  <c r="B349" i="2"/>
  <c r="AD348" i="2"/>
  <c r="Z348" i="2"/>
  <c r="V348" i="2"/>
  <c r="S348" i="2"/>
  <c r="Q348" i="2"/>
  <c r="O348" i="2"/>
  <c r="AN347" i="2"/>
  <c r="V347" i="2"/>
  <c r="S347" i="2"/>
  <c r="Q347" i="2"/>
  <c r="O347" i="2"/>
  <c r="J347" i="2"/>
  <c r="B347" i="2"/>
  <c r="AD326" i="2"/>
  <c r="Z326" i="2"/>
  <c r="V326" i="2"/>
  <c r="F324" i="2"/>
  <c r="AD323" i="2"/>
  <c r="Z323" i="2"/>
  <c r="V323" i="2"/>
  <c r="S323" i="2"/>
  <c r="Q323" i="2"/>
  <c r="O323" i="2"/>
  <c r="AN322" i="2"/>
  <c r="V322" i="2"/>
  <c r="S322" i="2"/>
  <c r="Q322" i="2"/>
  <c r="O322" i="2"/>
  <c r="J322" i="2"/>
  <c r="B322" i="2"/>
  <c r="AD321" i="2"/>
  <c r="Z321" i="2"/>
  <c r="V321" i="2"/>
  <c r="S321" i="2"/>
  <c r="Q321" i="2"/>
  <c r="O321" i="2"/>
  <c r="AN320" i="2"/>
  <c r="V320" i="2"/>
  <c r="S320" i="2"/>
  <c r="Q320" i="2"/>
  <c r="O320" i="2"/>
  <c r="J320" i="2"/>
  <c r="B320" i="2"/>
  <c r="AD319" i="2"/>
  <c r="Z319" i="2"/>
  <c r="V319" i="2"/>
  <c r="S319" i="2"/>
  <c r="Q319" i="2"/>
  <c r="O319" i="2"/>
  <c r="AN318" i="2"/>
  <c r="V318" i="2"/>
  <c r="S318" i="2"/>
  <c r="Q318" i="2"/>
  <c r="O318" i="2"/>
  <c r="J318" i="2"/>
  <c r="B318" i="2"/>
  <c r="AD317" i="2"/>
  <c r="Z317" i="2"/>
  <c r="V317" i="2"/>
  <c r="S317" i="2"/>
  <c r="Q317" i="2"/>
  <c r="O317" i="2"/>
  <c r="AN316" i="2"/>
  <c r="V316" i="2"/>
  <c r="S316" i="2"/>
  <c r="Q316" i="2"/>
  <c r="O316" i="2"/>
  <c r="J316" i="2"/>
  <c r="B316" i="2"/>
  <c r="AD315" i="2"/>
  <c r="Z315" i="2"/>
  <c r="V315" i="2"/>
  <c r="S315" i="2"/>
  <c r="Q315" i="2"/>
  <c r="O315" i="2"/>
  <c r="AN314" i="2"/>
  <c r="V314" i="2"/>
  <c r="S314" i="2"/>
  <c r="Q314" i="2"/>
  <c r="O314" i="2"/>
  <c r="J314" i="2"/>
  <c r="B314" i="2"/>
  <c r="AD313" i="2"/>
  <c r="Z313" i="2"/>
  <c r="V313" i="2"/>
  <c r="S313" i="2"/>
  <c r="Q313" i="2"/>
  <c r="O313" i="2"/>
  <c r="AN312" i="2"/>
  <c r="V312" i="2"/>
  <c r="S312" i="2"/>
  <c r="Q312" i="2"/>
  <c r="O312" i="2"/>
  <c r="J312" i="2"/>
  <c r="B312" i="2"/>
  <c r="AD311" i="2"/>
  <c r="Z311" i="2"/>
  <c r="V311" i="2"/>
  <c r="S311" i="2"/>
  <c r="Q311" i="2"/>
  <c r="O311" i="2"/>
  <c r="AN310" i="2"/>
  <c r="V310" i="2"/>
  <c r="S310" i="2"/>
  <c r="Q310" i="2"/>
  <c r="O310" i="2"/>
  <c r="J310" i="2"/>
  <c r="B310" i="2"/>
  <c r="AD309" i="2"/>
  <c r="Z309" i="2"/>
  <c r="V309" i="2"/>
  <c r="S309" i="2"/>
  <c r="Q309" i="2"/>
  <c r="O309" i="2"/>
  <c r="AN308" i="2"/>
  <c r="V308" i="2"/>
  <c r="S308" i="2"/>
  <c r="Q308" i="2"/>
  <c r="O308" i="2"/>
  <c r="J308" i="2"/>
  <c r="B308" i="2"/>
  <c r="AD307" i="2"/>
  <c r="Z307" i="2"/>
  <c r="V307" i="2"/>
  <c r="S307" i="2"/>
  <c r="Q307" i="2"/>
  <c r="O307" i="2"/>
  <c r="AN306" i="2"/>
  <c r="V306" i="2"/>
  <c r="S306" i="2"/>
  <c r="Q306" i="2"/>
  <c r="O306" i="2"/>
  <c r="J306" i="2"/>
  <c r="B306" i="2"/>
  <c r="AD285" i="2"/>
  <c r="Z285" i="2"/>
  <c r="V285" i="2"/>
  <c r="F283" i="2"/>
  <c r="AD282" i="2"/>
  <c r="Z282" i="2"/>
  <c r="V282" i="2"/>
  <c r="S282" i="2"/>
  <c r="Q282" i="2"/>
  <c r="O282" i="2"/>
  <c r="AN281" i="2"/>
  <c r="V281" i="2"/>
  <c r="S281" i="2"/>
  <c r="Q281" i="2"/>
  <c r="O281" i="2"/>
  <c r="J281" i="2"/>
  <c r="B281" i="2"/>
  <c r="AD280" i="2"/>
  <c r="Z280" i="2"/>
  <c r="V280" i="2"/>
  <c r="S280" i="2"/>
  <c r="Q280" i="2"/>
  <c r="O280" i="2"/>
  <c r="AN279" i="2"/>
  <c r="V279" i="2"/>
  <c r="S279" i="2"/>
  <c r="Q279" i="2"/>
  <c r="O279" i="2"/>
  <c r="J279" i="2"/>
  <c r="B279" i="2"/>
  <c r="AD278" i="2"/>
  <c r="Z278" i="2"/>
  <c r="V278" i="2"/>
  <c r="S278" i="2"/>
  <c r="Q278" i="2"/>
  <c r="O278" i="2"/>
  <c r="AN277" i="2"/>
  <c r="V277" i="2"/>
  <c r="S277" i="2"/>
  <c r="Q277" i="2"/>
  <c r="O277" i="2"/>
  <c r="J277" i="2"/>
  <c r="B277" i="2"/>
  <c r="AD276" i="2"/>
  <c r="Z276" i="2"/>
  <c r="V276" i="2"/>
  <c r="S276" i="2"/>
  <c r="Q276" i="2"/>
  <c r="O276" i="2"/>
  <c r="AN275" i="2"/>
  <c r="V275" i="2"/>
  <c r="S275" i="2"/>
  <c r="Q275" i="2"/>
  <c r="O275" i="2"/>
  <c r="J275" i="2"/>
  <c r="B275" i="2"/>
  <c r="AD274" i="2"/>
  <c r="Z274" i="2"/>
  <c r="V274" i="2"/>
  <c r="S274" i="2"/>
  <c r="Q274" i="2"/>
  <c r="O274" i="2"/>
  <c r="AN273" i="2"/>
  <c r="V273" i="2"/>
  <c r="S273" i="2"/>
  <c r="Q273" i="2"/>
  <c r="O273" i="2"/>
  <c r="J273" i="2"/>
  <c r="B273" i="2"/>
  <c r="AD272" i="2"/>
  <c r="Z272" i="2"/>
  <c r="V272" i="2"/>
  <c r="S272" i="2"/>
  <c r="Q272" i="2"/>
  <c r="O272" i="2"/>
  <c r="AN271" i="2"/>
  <c r="V271" i="2"/>
  <c r="S271" i="2"/>
  <c r="Q271" i="2"/>
  <c r="O271" i="2"/>
  <c r="J271" i="2"/>
  <c r="B271" i="2"/>
  <c r="AD270" i="2"/>
  <c r="Z270" i="2"/>
  <c r="V270" i="2"/>
  <c r="S270" i="2"/>
  <c r="Q270" i="2"/>
  <c r="O270" i="2"/>
  <c r="AN269" i="2"/>
  <c r="V269" i="2"/>
  <c r="S269" i="2"/>
  <c r="Q269" i="2"/>
  <c r="O269" i="2"/>
  <c r="J269" i="2"/>
  <c r="B269" i="2"/>
  <c r="AD268" i="2"/>
  <c r="Z268" i="2"/>
  <c r="V268" i="2"/>
  <c r="S268" i="2"/>
  <c r="Q268" i="2"/>
  <c r="O268" i="2"/>
  <c r="AN267" i="2"/>
  <c r="V267" i="2"/>
  <c r="S267" i="2"/>
  <c r="Q267" i="2"/>
  <c r="O267" i="2"/>
  <c r="J267" i="2"/>
  <c r="B267" i="2"/>
  <c r="AD266" i="2"/>
  <c r="Z266" i="2"/>
  <c r="V266" i="2"/>
  <c r="S266" i="2"/>
  <c r="Q266" i="2"/>
  <c r="O266" i="2"/>
  <c r="AN265" i="2"/>
  <c r="V265" i="2"/>
  <c r="S265" i="2"/>
  <c r="Q265" i="2"/>
  <c r="O265" i="2"/>
  <c r="J265" i="2"/>
  <c r="B265" i="2"/>
  <c r="AD244" i="2"/>
  <c r="Z244" i="2"/>
  <c r="V244" i="2"/>
  <c r="F242" i="2"/>
  <c r="AD241" i="2"/>
  <c r="Z241" i="2"/>
  <c r="V241" i="2"/>
  <c r="S241" i="2"/>
  <c r="Q241" i="2"/>
  <c r="O241" i="2"/>
  <c r="AN240" i="2"/>
  <c r="V240" i="2"/>
  <c r="S240" i="2"/>
  <c r="Q240" i="2"/>
  <c r="O240" i="2"/>
  <c r="J240" i="2"/>
  <c r="B240" i="2"/>
  <c r="AD239" i="2"/>
  <c r="Z239" i="2"/>
  <c r="V239" i="2"/>
  <c r="S239" i="2"/>
  <c r="Q239" i="2"/>
  <c r="O239" i="2"/>
  <c r="AN238" i="2"/>
  <c r="V238" i="2"/>
  <c r="S238" i="2"/>
  <c r="Q238" i="2"/>
  <c r="O238" i="2"/>
  <c r="J238" i="2"/>
  <c r="B238" i="2"/>
  <c r="AD237" i="2"/>
  <c r="Z237" i="2"/>
  <c r="V237" i="2"/>
  <c r="S237" i="2"/>
  <c r="Q237" i="2"/>
  <c r="O237" i="2"/>
  <c r="AN236" i="2"/>
  <c r="V236" i="2"/>
  <c r="S236" i="2"/>
  <c r="Q236" i="2"/>
  <c r="O236" i="2"/>
  <c r="J236" i="2"/>
  <c r="B236" i="2"/>
  <c r="AD235" i="2"/>
  <c r="Z235" i="2"/>
  <c r="V235" i="2"/>
  <c r="S235" i="2"/>
  <c r="Q235" i="2"/>
  <c r="O235" i="2"/>
  <c r="AN234" i="2"/>
  <c r="V234" i="2"/>
  <c r="S234" i="2"/>
  <c r="Q234" i="2"/>
  <c r="O234" i="2"/>
  <c r="J234" i="2"/>
  <c r="B234" i="2"/>
  <c r="AD233" i="2"/>
  <c r="Z233" i="2"/>
  <c r="V233" i="2"/>
  <c r="S233" i="2"/>
  <c r="Q233" i="2"/>
  <c r="O233" i="2"/>
  <c r="AN232" i="2"/>
  <c r="V232" i="2"/>
  <c r="S232" i="2"/>
  <c r="Q232" i="2"/>
  <c r="O232" i="2"/>
  <c r="J232" i="2"/>
  <c r="B232" i="2"/>
  <c r="AD231" i="2"/>
  <c r="Z231" i="2"/>
  <c r="V231" i="2"/>
  <c r="S231" i="2"/>
  <c r="Q231" i="2"/>
  <c r="O231" i="2"/>
  <c r="AN230" i="2"/>
  <c r="V230" i="2"/>
  <c r="S230" i="2"/>
  <c r="Q230" i="2"/>
  <c r="O230" i="2"/>
  <c r="J230" i="2"/>
  <c r="B230" i="2"/>
  <c r="AD229" i="2"/>
  <c r="Z229" i="2"/>
  <c r="V229" i="2"/>
  <c r="S229" i="2"/>
  <c r="Q229" i="2"/>
  <c r="O229" i="2"/>
  <c r="AN228" i="2"/>
  <c r="V228" i="2"/>
  <c r="S228" i="2"/>
  <c r="Q228" i="2"/>
  <c r="O228" i="2"/>
  <c r="J228" i="2"/>
  <c r="B228" i="2"/>
  <c r="AD227" i="2"/>
  <c r="Z227" i="2"/>
  <c r="V227" i="2"/>
  <c r="S227" i="2"/>
  <c r="Q227" i="2"/>
  <c r="O227" i="2"/>
  <c r="AN226" i="2"/>
  <c r="V226" i="2"/>
  <c r="S226" i="2"/>
  <c r="Q226" i="2"/>
  <c r="O226" i="2"/>
  <c r="J226" i="2"/>
  <c r="B226" i="2"/>
  <c r="AD225" i="2"/>
  <c r="Z225" i="2"/>
  <c r="V225" i="2"/>
  <c r="S225" i="2"/>
  <c r="Q225" i="2"/>
  <c r="O225" i="2"/>
  <c r="AN224" i="2"/>
  <c r="V224" i="2"/>
  <c r="S224" i="2"/>
  <c r="Q224" i="2"/>
  <c r="O224" i="2"/>
  <c r="J224" i="2"/>
  <c r="B224" i="2"/>
  <c r="AD203" i="2"/>
  <c r="Z203" i="2"/>
  <c r="V203" i="2"/>
  <c r="F201" i="2"/>
  <c r="AD200" i="2"/>
  <c r="Z200" i="2"/>
  <c r="V200" i="2"/>
  <c r="S200" i="2"/>
  <c r="Q200" i="2"/>
  <c r="O200" i="2"/>
  <c r="AN199" i="2"/>
  <c r="V199" i="2"/>
  <c r="S199" i="2"/>
  <c r="Q199" i="2"/>
  <c r="O199" i="2"/>
  <c r="J199" i="2"/>
  <c r="B199" i="2"/>
  <c r="AD198" i="2"/>
  <c r="Z198" i="2"/>
  <c r="V198" i="2"/>
  <c r="S198" i="2"/>
  <c r="Q198" i="2"/>
  <c r="O198" i="2"/>
  <c r="AN197" i="2"/>
  <c r="V197" i="2"/>
  <c r="S197" i="2"/>
  <c r="Q197" i="2"/>
  <c r="O197" i="2"/>
  <c r="J197" i="2"/>
  <c r="B197" i="2"/>
  <c r="AD196" i="2"/>
  <c r="Z196" i="2"/>
  <c r="V196" i="2"/>
  <c r="S196" i="2"/>
  <c r="Q196" i="2"/>
  <c r="O196" i="2"/>
  <c r="AN195" i="2"/>
  <c r="V195" i="2"/>
  <c r="S195" i="2"/>
  <c r="Q195" i="2"/>
  <c r="O195" i="2"/>
  <c r="J195" i="2"/>
  <c r="B195" i="2"/>
  <c r="AD194" i="2"/>
  <c r="Z194" i="2"/>
  <c r="V194" i="2"/>
  <c r="S194" i="2"/>
  <c r="Q194" i="2"/>
  <c r="O194" i="2"/>
  <c r="AN193" i="2"/>
  <c r="V193" i="2"/>
  <c r="S193" i="2"/>
  <c r="Q193" i="2"/>
  <c r="O193" i="2"/>
  <c r="J193" i="2"/>
  <c r="B193" i="2"/>
  <c r="AD192" i="2"/>
  <c r="Z192" i="2"/>
  <c r="V192" i="2"/>
  <c r="S192" i="2"/>
  <c r="Q192" i="2"/>
  <c r="O192" i="2"/>
  <c r="AN191" i="2"/>
  <c r="V191" i="2"/>
  <c r="S191" i="2"/>
  <c r="Q191" i="2"/>
  <c r="O191" i="2"/>
  <c r="J191" i="2"/>
  <c r="B191" i="2"/>
  <c r="AD190" i="2"/>
  <c r="Z190" i="2"/>
  <c r="V190" i="2"/>
  <c r="S190" i="2"/>
  <c r="Q190" i="2"/>
  <c r="O190" i="2"/>
  <c r="AN189" i="2"/>
  <c r="V189" i="2"/>
  <c r="S189" i="2"/>
  <c r="Q189" i="2"/>
  <c r="O189" i="2"/>
  <c r="J189" i="2"/>
  <c r="B189" i="2"/>
  <c r="AD188" i="2"/>
  <c r="Z188" i="2"/>
  <c r="V188" i="2"/>
  <c r="S188" i="2"/>
  <c r="Q188" i="2"/>
  <c r="O188" i="2"/>
  <c r="AN187" i="2"/>
  <c r="V187" i="2"/>
  <c r="S187" i="2"/>
  <c r="Q187" i="2"/>
  <c r="O187" i="2"/>
  <c r="J187" i="2"/>
  <c r="B187" i="2"/>
  <c r="AD186" i="2"/>
  <c r="Z186" i="2"/>
  <c r="V186" i="2"/>
  <c r="S186" i="2"/>
  <c r="Q186" i="2"/>
  <c r="O186" i="2"/>
  <c r="AN185" i="2"/>
  <c r="V185" i="2"/>
  <c r="S185" i="2"/>
  <c r="Q185" i="2"/>
  <c r="O185" i="2"/>
  <c r="J185" i="2"/>
  <c r="B185" i="2"/>
  <c r="AD184" i="2"/>
  <c r="Z184" i="2"/>
  <c r="V184" i="2"/>
  <c r="S184" i="2"/>
  <c r="Q184" i="2"/>
  <c r="O184" i="2"/>
  <c r="AN183" i="2"/>
  <c r="V183" i="2"/>
  <c r="S183" i="2"/>
  <c r="Q183" i="2"/>
  <c r="O183" i="2"/>
  <c r="J183" i="2"/>
  <c r="B183" i="2"/>
  <c r="AD162" i="2"/>
  <c r="Z162" i="2"/>
  <c r="V162" i="2"/>
  <c r="F160" i="2"/>
  <c r="AD159" i="2"/>
  <c r="Z159" i="2"/>
  <c r="V159" i="2"/>
  <c r="S159" i="2"/>
  <c r="Q159" i="2"/>
  <c r="O159" i="2"/>
  <c r="AN158" i="2"/>
  <c r="V158" i="2"/>
  <c r="S158" i="2"/>
  <c r="Q158" i="2"/>
  <c r="O158" i="2"/>
  <c r="J158" i="2"/>
  <c r="B158" i="2"/>
  <c r="AD157" i="2"/>
  <c r="Z157" i="2"/>
  <c r="V157" i="2"/>
  <c r="S157" i="2"/>
  <c r="Q157" i="2"/>
  <c r="O157" i="2"/>
  <c r="AN156" i="2"/>
  <c r="V156" i="2"/>
  <c r="S156" i="2"/>
  <c r="Q156" i="2"/>
  <c r="O156" i="2"/>
  <c r="J156" i="2"/>
  <c r="B156" i="2"/>
  <c r="AD155" i="2"/>
  <c r="Z155" i="2"/>
  <c r="V155" i="2"/>
  <c r="S155" i="2"/>
  <c r="Q155" i="2"/>
  <c r="O155" i="2"/>
  <c r="AN154" i="2"/>
  <c r="V154" i="2"/>
  <c r="S154" i="2"/>
  <c r="Q154" i="2"/>
  <c r="O154" i="2"/>
  <c r="J154" i="2"/>
  <c r="B154" i="2"/>
  <c r="AD153" i="2"/>
  <c r="Z153" i="2"/>
  <c r="V153" i="2"/>
  <c r="S153" i="2"/>
  <c r="Q153" i="2"/>
  <c r="O153" i="2"/>
  <c r="AN152" i="2"/>
  <c r="V152" i="2"/>
  <c r="S152" i="2"/>
  <c r="Q152" i="2"/>
  <c r="O152" i="2"/>
  <c r="J152" i="2"/>
  <c r="B152" i="2"/>
  <c r="AD151" i="2"/>
  <c r="Z151" i="2"/>
  <c r="V151" i="2"/>
  <c r="S151" i="2"/>
  <c r="Q151" i="2"/>
  <c r="O151" i="2"/>
  <c r="AN150" i="2"/>
  <c r="V150" i="2"/>
  <c r="S150" i="2"/>
  <c r="Q150" i="2"/>
  <c r="O150" i="2"/>
  <c r="J150" i="2"/>
  <c r="B150" i="2"/>
  <c r="AD149" i="2"/>
  <c r="Z149" i="2"/>
  <c r="V149" i="2"/>
  <c r="S149" i="2"/>
  <c r="Q149" i="2"/>
  <c r="O149" i="2"/>
  <c r="AN148" i="2"/>
  <c r="V148" i="2"/>
  <c r="S148" i="2"/>
  <c r="Q148" i="2"/>
  <c r="O148" i="2"/>
  <c r="J148" i="2"/>
  <c r="B148" i="2"/>
  <c r="AD147" i="2"/>
  <c r="Z147" i="2"/>
  <c r="V147" i="2"/>
  <c r="S147" i="2"/>
  <c r="Q147" i="2"/>
  <c r="O147" i="2"/>
  <c r="AN146" i="2"/>
  <c r="V146" i="2"/>
  <c r="S146" i="2"/>
  <c r="Q146" i="2"/>
  <c r="O146" i="2"/>
  <c r="J146" i="2"/>
  <c r="B146" i="2"/>
  <c r="AD145" i="2"/>
  <c r="Z145" i="2"/>
  <c r="V145" i="2"/>
  <c r="S145" i="2"/>
  <c r="Q145" i="2"/>
  <c r="O145" i="2"/>
  <c r="AN144" i="2"/>
  <c r="V144" i="2"/>
  <c r="S144" i="2"/>
  <c r="Q144" i="2"/>
  <c r="O144" i="2"/>
  <c r="J144" i="2"/>
  <c r="B144" i="2"/>
  <c r="AD143" i="2"/>
  <c r="Z143" i="2"/>
  <c r="V143" i="2"/>
  <c r="S143" i="2"/>
  <c r="Q143" i="2"/>
  <c r="O143" i="2"/>
  <c r="AN142" i="2"/>
  <c r="V142" i="2"/>
  <c r="S142" i="2"/>
  <c r="Q142" i="2"/>
  <c r="O142" i="2"/>
  <c r="J142" i="2"/>
  <c r="B142" i="2"/>
  <c r="AD121" i="2"/>
  <c r="Z121" i="2"/>
  <c r="V121" i="2"/>
  <c r="F119" i="2"/>
  <c r="AD118" i="2"/>
  <c r="Z118" i="2"/>
  <c r="V118" i="2"/>
  <c r="S118" i="2"/>
  <c r="Q118" i="2"/>
  <c r="O118" i="2"/>
  <c r="AN117" i="2"/>
  <c r="V117" i="2"/>
  <c r="S117" i="2"/>
  <c r="Q117" i="2"/>
  <c r="O117" i="2"/>
  <c r="J117" i="2"/>
  <c r="B117" i="2"/>
  <c r="AD116" i="2"/>
  <c r="Z116" i="2"/>
  <c r="V116" i="2"/>
  <c r="S116" i="2"/>
  <c r="Q116" i="2"/>
  <c r="O116" i="2"/>
  <c r="AN115" i="2"/>
  <c r="V115" i="2"/>
  <c r="S115" i="2"/>
  <c r="Q115" i="2"/>
  <c r="O115" i="2"/>
  <c r="J115" i="2"/>
  <c r="B115" i="2"/>
  <c r="AD114" i="2"/>
  <c r="Z114" i="2"/>
  <c r="V114" i="2"/>
  <c r="S114" i="2"/>
  <c r="Q114" i="2"/>
  <c r="O114" i="2"/>
  <c r="AN113" i="2"/>
  <c r="V113" i="2"/>
  <c r="S113" i="2"/>
  <c r="Q113" i="2"/>
  <c r="O113" i="2"/>
  <c r="J113" i="2"/>
  <c r="B113" i="2"/>
  <c r="AD112" i="2"/>
  <c r="Z112" i="2"/>
  <c r="V112" i="2"/>
  <c r="S112" i="2"/>
  <c r="Q112" i="2"/>
  <c r="O112" i="2"/>
  <c r="AN111" i="2"/>
  <c r="V111" i="2"/>
  <c r="S111" i="2"/>
  <c r="Q111" i="2"/>
  <c r="O111" i="2"/>
  <c r="J111" i="2"/>
  <c r="B111" i="2"/>
  <c r="AD110" i="2"/>
  <c r="Z110" i="2"/>
  <c r="V110" i="2"/>
  <c r="S110" i="2"/>
  <c r="Q110" i="2"/>
  <c r="O110" i="2"/>
  <c r="AN109" i="2"/>
  <c r="V109" i="2"/>
  <c r="S109" i="2"/>
  <c r="Q109" i="2"/>
  <c r="O109" i="2"/>
  <c r="J109" i="2"/>
  <c r="B109" i="2"/>
  <c r="AD108" i="2"/>
  <c r="Z108" i="2"/>
  <c r="V108" i="2"/>
  <c r="S108" i="2"/>
  <c r="Q108" i="2"/>
  <c r="O108" i="2"/>
  <c r="AN107" i="2"/>
  <c r="V107" i="2"/>
  <c r="S107" i="2"/>
  <c r="Q107" i="2"/>
  <c r="O107" i="2"/>
  <c r="J107" i="2"/>
  <c r="B107" i="2"/>
  <c r="AD106" i="2"/>
  <c r="Z106" i="2"/>
  <c r="V106" i="2"/>
  <c r="S106" i="2"/>
  <c r="Q106" i="2"/>
  <c r="O106" i="2"/>
  <c r="AN105" i="2"/>
  <c r="V105" i="2"/>
  <c r="S105" i="2"/>
  <c r="Q105" i="2"/>
  <c r="O105" i="2"/>
  <c r="J105" i="2"/>
  <c r="B105" i="2"/>
  <c r="AD104" i="2"/>
  <c r="Z104" i="2"/>
  <c r="V104" i="2"/>
  <c r="S104" i="2"/>
  <c r="Q104" i="2"/>
  <c r="O104" i="2"/>
  <c r="AN103" i="2"/>
  <c r="V103" i="2"/>
  <c r="S103" i="2"/>
  <c r="Q103" i="2"/>
  <c r="O103" i="2"/>
  <c r="J103" i="2"/>
  <c r="B103" i="2"/>
  <c r="AD102" i="2"/>
  <c r="Z102" i="2"/>
  <c r="V102" i="2"/>
  <c r="S102" i="2"/>
  <c r="Q102" i="2"/>
  <c r="O102" i="2"/>
  <c r="AN101" i="2"/>
  <c r="V101" i="2"/>
  <c r="S101" i="2"/>
  <c r="Q101" i="2"/>
  <c r="O101" i="2"/>
  <c r="J101" i="2"/>
  <c r="B101" i="2"/>
  <c r="AD80" i="2"/>
  <c r="Z80" i="2"/>
  <c r="V80" i="2"/>
  <c r="F78" i="2"/>
  <c r="AD77" i="2"/>
  <c r="Z77" i="2"/>
  <c r="V77" i="2"/>
  <c r="S77" i="2"/>
  <c r="Q77" i="2"/>
  <c r="O77" i="2"/>
  <c r="AN76" i="2"/>
  <c r="V76" i="2"/>
  <c r="S76" i="2"/>
  <c r="Q76" i="2"/>
  <c r="O76" i="2"/>
  <c r="J76" i="2"/>
  <c r="B76" i="2"/>
  <c r="AD75" i="2"/>
  <c r="Z75" i="2"/>
  <c r="V75" i="2"/>
  <c r="S75" i="2"/>
  <c r="Q75" i="2"/>
  <c r="O75" i="2"/>
  <c r="AN74" i="2"/>
  <c r="V74" i="2"/>
  <c r="S74" i="2"/>
  <c r="Q74" i="2"/>
  <c r="O74" i="2"/>
  <c r="J74" i="2"/>
  <c r="B74" i="2"/>
  <c r="AD73" i="2"/>
  <c r="Z73" i="2"/>
  <c r="V73" i="2"/>
  <c r="S73" i="2"/>
  <c r="Q73" i="2"/>
  <c r="O73" i="2"/>
  <c r="AN72" i="2"/>
  <c r="V72" i="2"/>
  <c r="S72" i="2"/>
  <c r="Q72" i="2"/>
  <c r="O72" i="2"/>
  <c r="J72" i="2"/>
  <c r="B72" i="2"/>
  <c r="AD71" i="2"/>
  <c r="Z71" i="2"/>
  <c r="V71" i="2"/>
  <c r="S71" i="2"/>
  <c r="Q71" i="2"/>
  <c r="O71" i="2"/>
  <c r="AN70" i="2"/>
  <c r="V70" i="2"/>
  <c r="S70" i="2"/>
  <c r="Q70" i="2"/>
  <c r="O70" i="2"/>
  <c r="J70" i="2"/>
  <c r="B70" i="2"/>
  <c r="AD69" i="2"/>
  <c r="Z69" i="2"/>
  <c r="V69" i="2"/>
  <c r="S69" i="2"/>
  <c r="Q69" i="2"/>
  <c r="O69" i="2"/>
  <c r="AN68" i="2"/>
  <c r="V68" i="2"/>
  <c r="S68" i="2"/>
  <c r="Q68" i="2"/>
  <c r="O68" i="2"/>
  <c r="J68" i="2"/>
  <c r="B68" i="2"/>
  <c r="AD67" i="2"/>
  <c r="Z67" i="2"/>
  <c r="V67" i="2"/>
  <c r="S67" i="2"/>
  <c r="Q67" i="2"/>
  <c r="O67" i="2"/>
  <c r="AN66" i="2"/>
  <c r="V66" i="2"/>
  <c r="S66" i="2"/>
  <c r="Q66" i="2"/>
  <c r="O66" i="2"/>
  <c r="J66" i="2"/>
  <c r="B66" i="2"/>
  <c r="AD65" i="2"/>
  <c r="Z65" i="2"/>
  <c r="V65" i="2"/>
  <c r="S65" i="2"/>
  <c r="Q65" i="2"/>
  <c r="O65" i="2"/>
  <c r="AN64" i="2"/>
  <c r="V64" i="2"/>
  <c r="S64" i="2"/>
  <c r="Q64" i="2"/>
  <c r="O64" i="2"/>
  <c r="J64" i="2"/>
  <c r="B64" i="2"/>
  <c r="AD63" i="2"/>
  <c r="Z63" i="2"/>
  <c r="V63" i="2"/>
  <c r="S63" i="2"/>
  <c r="Q63" i="2"/>
  <c r="O63" i="2"/>
  <c r="AN62" i="2"/>
  <c r="V62" i="2"/>
  <c r="S62" i="2"/>
  <c r="Q62" i="2"/>
  <c r="O62" i="2"/>
  <c r="J62" i="2"/>
  <c r="B62" i="2"/>
  <c r="AD61" i="2"/>
  <c r="Z61" i="2"/>
  <c r="V61" i="2"/>
  <c r="S61" i="2"/>
  <c r="Q61" i="2"/>
  <c r="O61" i="2"/>
  <c r="AN60" i="2"/>
  <c r="V60" i="2"/>
  <c r="S60" i="2"/>
  <c r="Q60" i="2"/>
  <c r="O60" i="2"/>
  <c r="J60" i="2"/>
  <c r="B60" i="2"/>
  <c r="AP38" i="2"/>
  <c r="AI38" i="2"/>
  <c r="AC38" i="2"/>
  <c r="AC34" i="2"/>
  <c r="D34" i="2"/>
  <c r="AC33" i="2"/>
  <c r="AC32" i="2"/>
  <c r="AP31" i="2"/>
  <c r="AM31" i="2"/>
  <c r="AJ31" i="2"/>
  <c r="J31" i="2"/>
  <c r="G31" i="2"/>
  <c r="D31" i="2"/>
  <c r="AO30" i="2"/>
  <c r="AJ30" i="2"/>
  <c r="AD28" i="2"/>
  <c r="Z28" i="2"/>
  <c r="V28" i="2"/>
  <c r="F26" i="2"/>
  <c r="AD25" i="2"/>
  <c r="Z25" i="2"/>
  <c r="V25" i="2"/>
  <c r="S25" i="2"/>
  <c r="Q25" i="2"/>
  <c r="O25" i="2"/>
  <c r="AN24" i="2"/>
  <c r="V24" i="2"/>
  <c r="S24" i="2"/>
  <c r="Q24" i="2"/>
  <c r="O24" i="2"/>
  <c r="J24" i="2"/>
  <c r="B24" i="2"/>
  <c r="AD23" i="2"/>
  <c r="Z23" i="2"/>
  <c r="V23" i="2"/>
  <c r="S23" i="2"/>
  <c r="Q23" i="2"/>
  <c r="O23" i="2"/>
  <c r="AN22" i="2"/>
  <c r="V22" i="2"/>
  <c r="S22" i="2"/>
  <c r="Q22" i="2"/>
  <c r="O22" i="2"/>
  <c r="J22" i="2"/>
  <c r="B22" i="2"/>
  <c r="AD21" i="2"/>
  <c r="Z21" i="2"/>
  <c r="V21" i="2"/>
  <c r="S21" i="2"/>
  <c r="Q21" i="2"/>
  <c r="O21" i="2"/>
  <c r="AN20" i="2"/>
  <c r="V20" i="2"/>
  <c r="S20" i="2"/>
  <c r="Q20" i="2"/>
  <c r="O20" i="2"/>
  <c r="J20" i="2"/>
  <c r="B20" i="2"/>
  <c r="AD19" i="2"/>
  <c r="Z19" i="2"/>
  <c r="V19" i="2"/>
  <c r="S19" i="2"/>
  <c r="Q19" i="2"/>
  <c r="O19" i="2"/>
  <c r="AN18" i="2"/>
  <c r="V18" i="2"/>
  <c r="S18" i="2"/>
  <c r="Q18" i="2"/>
  <c r="O18" i="2"/>
  <c r="J18" i="2"/>
  <c r="B18" i="2"/>
  <c r="AD17" i="2"/>
  <c r="Z17" i="2"/>
  <c r="V17" i="2"/>
  <c r="S17" i="2"/>
  <c r="Q17" i="2"/>
  <c r="O17" i="2"/>
  <c r="AN16" i="2"/>
  <c r="V16" i="2"/>
  <c r="S16" i="2"/>
  <c r="Q16" i="2"/>
  <c r="O16" i="2"/>
  <c r="J16" i="2"/>
  <c r="B16" i="2"/>
  <c r="W10" i="2"/>
  <c r="V10" i="2"/>
  <c r="V1120" i="2" s="1"/>
  <c r="U10" i="2"/>
  <c r="U218" i="2" s="1"/>
  <c r="T10" i="2"/>
  <c r="T382" i="2" s="1"/>
  <c r="S10" i="2"/>
  <c r="R10" i="2"/>
  <c r="R259" i="2" s="1"/>
  <c r="Q10" i="2"/>
  <c r="Q915" i="2" s="1"/>
  <c r="P10" i="2"/>
  <c r="P300" i="2" s="1"/>
  <c r="O10" i="2"/>
  <c r="O1161" i="2" s="1"/>
  <c r="N10" i="2"/>
  <c r="N259" i="2" s="1"/>
  <c r="M10" i="2"/>
  <c r="M751" i="2" s="1"/>
  <c r="L10" i="2"/>
  <c r="L710" i="2" s="1"/>
  <c r="K10" i="2"/>
  <c r="J10" i="2"/>
  <c r="J628" i="2" s="1"/>
  <c r="AP9" i="2"/>
  <c r="AD1227" i="2"/>
  <c r="Z1227" i="2"/>
  <c r="AH1224" i="2"/>
  <c r="AH1223" i="2"/>
  <c r="AH1222" i="2"/>
  <c r="AH1221" i="2"/>
  <c r="AH1220" i="2"/>
  <c r="AH1219" i="2"/>
  <c r="AH1218" i="2"/>
  <c r="AH1217" i="2"/>
  <c r="AH1216" i="2"/>
  <c r="AH1215" i="2"/>
  <c r="AH1214" i="2"/>
  <c r="AH1213" i="2"/>
  <c r="AH1212" i="2"/>
  <c r="AH1211" i="2"/>
  <c r="AH1210" i="2"/>
  <c r="AH1208" i="2"/>
  <c r="AD1186" i="2"/>
  <c r="Z1186" i="2"/>
  <c r="AH1184" i="2"/>
  <c r="AH1183" i="2"/>
  <c r="AH1182" i="2"/>
  <c r="AN1182" i="2"/>
  <c r="AH1181" i="2"/>
  <c r="AH1180" i="2"/>
  <c r="AH1179" i="2"/>
  <c r="AH1178" i="2"/>
  <c r="AH1177" i="2"/>
  <c r="AH1176" i="2"/>
  <c r="AH1175" i="2"/>
  <c r="AL1174" i="2"/>
  <c r="AH1173" i="2"/>
  <c r="AH1172" i="2"/>
  <c r="AH1171" i="2"/>
  <c r="AH1170" i="2"/>
  <c r="AH1169" i="2"/>
  <c r="AH1168" i="2"/>
  <c r="AH1167" i="2"/>
  <c r="AD1145" i="2"/>
  <c r="Z1145" i="2"/>
  <c r="AH1143" i="2"/>
  <c r="AH1142" i="2"/>
  <c r="AH1141" i="2"/>
  <c r="AH1140" i="2"/>
  <c r="AH1139" i="2"/>
  <c r="AL1139" i="2"/>
  <c r="AH1138" i="2"/>
  <c r="AH1137" i="2"/>
  <c r="AH1136" i="2"/>
  <c r="AH1134" i="2"/>
  <c r="AH1132" i="2"/>
  <c r="AH1131" i="2"/>
  <c r="AH1130" i="2"/>
  <c r="AH1129" i="2"/>
  <c r="AH1128" i="2"/>
  <c r="AH1127" i="2"/>
  <c r="AH1126" i="2"/>
  <c r="AD1104" i="2"/>
  <c r="Z1104" i="2"/>
  <c r="AH1102" i="2"/>
  <c r="AH1101" i="2"/>
  <c r="AH1100" i="2"/>
  <c r="AL1100" i="2"/>
  <c r="AH1099" i="2"/>
  <c r="AH1098" i="2"/>
  <c r="AH1097" i="2"/>
  <c r="AH1096" i="2"/>
  <c r="AH1095" i="2"/>
  <c r="AH1094" i="2"/>
  <c r="AH1093" i="2"/>
  <c r="AH1091" i="2"/>
  <c r="AH1090" i="2"/>
  <c r="AH1089" i="2"/>
  <c r="AL1088" i="2"/>
  <c r="AH1087" i="2"/>
  <c r="AH1086" i="2"/>
  <c r="AD1063" i="2"/>
  <c r="Z1063" i="2"/>
  <c r="AH1060" i="2"/>
  <c r="AH1058" i="2"/>
  <c r="AH1057" i="2"/>
  <c r="AH1056" i="2"/>
  <c r="AH1055" i="2"/>
  <c r="AH1054" i="2"/>
  <c r="AH1053" i="2"/>
  <c r="AH1052" i="2"/>
  <c r="AH1051" i="2"/>
  <c r="AH1050" i="2"/>
  <c r="AH1048" i="2"/>
  <c r="AH1047" i="2"/>
  <c r="AH1046" i="2"/>
  <c r="AH1045" i="2"/>
  <c r="AH1044" i="2"/>
  <c r="AD1022" i="2"/>
  <c r="Z1022" i="2"/>
  <c r="AH1020" i="2"/>
  <c r="AH1019" i="2"/>
  <c r="AH1018" i="2"/>
  <c r="AH1017" i="2"/>
  <c r="AH1016" i="2"/>
  <c r="AL1016" i="2"/>
  <c r="AH1015" i="2"/>
  <c r="AL1014" i="2"/>
  <c r="AH1013" i="2"/>
  <c r="AH1012" i="2"/>
  <c r="AH1011" i="2"/>
  <c r="AH1010" i="2"/>
  <c r="AH1009" i="2"/>
  <c r="AH1008" i="2"/>
  <c r="AH1007" i="2"/>
  <c r="AH1006" i="2"/>
  <c r="AL1006" i="2"/>
  <c r="AH1005" i="2"/>
  <c r="AH1003" i="2"/>
  <c r="AD981" i="2"/>
  <c r="Z981" i="2"/>
  <c r="AH979" i="2"/>
  <c r="AH978" i="2"/>
  <c r="AH977" i="2"/>
  <c r="AH976" i="2"/>
  <c r="AH975" i="2"/>
  <c r="AH974" i="2"/>
  <c r="AH973" i="2"/>
  <c r="AH972" i="2"/>
  <c r="AH971" i="2"/>
  <c r="AH970" i="2"/>
  <c r="AH969" i="2"/>
  <c r="AH968" i="2"/>
  <c r="AL967" i="2"/>
  <c r="AH966" i="2"/>
  <c r="AH965" i="2"/>
  <c r="AH964" i="2"/>
  <c r="AH963" i="2"/>
  <c r="AH962" i="2"/>
  <c r="AD940" i="2"/>
  <c r="Z940" i="2"/>
  <c r="AN939" i="2"/>
  <c r="AH938" i="2"/>
  <c r="AH937" i="2"/>
  <c r="AH936" i="2"/>
  <c r="AH935" i="2"/>
  <c r="AH934" i="2"/>
  <c r="AH933" i="2"/>
  <c r="AH932" i="2"/>
  <c r="AH931" i="2"/>
  <c r="AH930" i="2"/>
  <c r="AL930" i="2"/>
  <c r="AH929" i="2"/>
  <c r="AL928" i="2"/>
  <c r="AH927" i="2"/>
  <c r="AH926" i="2"/>
  <c r="AH925" i="2"/>
  <c r="AH924" i="2"/>
  <c r="AH923" i="2"/>
  <c r="AH922" i="2"/>
  <c r="AH921" i="2"/>
  <c r="AD899" i="2"/>
  <c r="Z899" i="2"/>
  <c r="AH897" i="2"/>
  <c r="AH896" i="2"/>
  <c r="AH895" i="2"/>
  <c r="AL895" i="2"/>
  <c r="AH894" i="2"/>
  <c r="AL893" i="2"/>
  <c r="AH892" i="2"/>
  <c r="AH891" i="2"/>
  <c r="AH890" i="2"/>
  <c r="AH889" i="2"/>
  <c r="AH888" i="2"/>
  <c r="AH887" i="2"/>
  <c r="AH886" i="2"/>
  <c r="AL885" i="2"/>
  <c r="AH884" i="2"/>
  <c r="AH883" i="2"/>
  <c r="AH882" i="2"/>
  <c r="AH881" i="2"/>
  <c r="AH880" i="2"/>
  <c r="AD858" i="2"/>
  <c r="Z858" i="2"/>
  <c r="AH856" i="2"/>
  <c r="AH855" i="2"/>
  <c r="AH853" i="2"/>
  <c r="AH852" i="2"/>
  <c r="AH851" i="2"/>
  <c r="AH849" i="2"/>
  <c r="AH848" i="2"/>
  <c r="AH847" i="2"/>
  <c r="AH845" i="2"/>
  <c r="AH844" i="2"/>
  <c r="AH843" i="2"/>
  <c r="AH842" i="2"/>
  <c r="AH841" i="2"/>
  <c r="AH840" i="2"/>
  <c r="AD817" i="2"/>
  <c r="Z817" i="2"/>
  <c r="AN816" i="2"/>
  <c r="AH815" i="2"/>
  <c r="AH814" i="2"/>
  <c r="AH813" i="2"/>
  <c r="AH812" i="2"/>
  <c r="AH810" i="2"/>
  <c r="AH809" i="2"/>
  <c r="AH808" i="2"/>
  <c r="AH806" i="2"/>
  <c r="AH805" i="2"/>
  <c r="AH804" i="2"/>
  <c r="AH803" i="2"/>
  <c r="AH802" i="2"/>
  <c r="AH799" i="2"/>
  <c r="AH798" i="2"/>
  <c r="AD776" i="2"/>
  <c r="Z776" i="2"/>
  <c r="AH774" i="2"/>
  <c r="AH773" i="2"/>
  <c r="AH772" i="2"/>
  <c r="AH771" i="2"/>
  <c r="AH769" i="2"/>
  <c r="AH768" i="2"/>
  <c r="AH767" i="2"/>
  <c r="AH766" i="2"/>
  <c r="AH765" i="2"/>
  <c r="AH763" i="2"/>
  <c r="AH762" i="2"/>
  <c r="AH761" i="2"/>
  <c r="AH758" i="2"/>
  <c r="AH757" i="2"/>
  <c r="AD735" i="2"/>
  <c r="Z735" i="2"/>
  <c r="AH733" i="2"/>
  <c r="AH732" i="2"/>
  <c r="AH731" i="2"/>
  <c r="AH730" i="2"/>
  <c r="AH728" i="2"/>
  <c r="AH727" i="2"/>
  <c r="AH726" i="2"/>
  <c r="AH725" i="2"/>
  <c r="AH724" i="2"/>
  <c r="AH723" i="2"/>
  <c r="AH722" i="2"/>
  <c r="AH721" i="2"/>
  <c r="AH719" i="2"/>
  <c r="AH718" i="2"/>
  <c r="AH717" i="2"/>
  <c r="AH716" i="2"/>
  <c r="AD694" i="2"/>
  <c r="Z694" i="2"/>
  <c r="AN693" i="2"/>
  <c r="AH692" i="2"/>
  <c r="AH691" i="2"/>
  <c r="AH690" i="2"/>
  <c r="AH689" i="2"/>
  <c r="AH688" i="2"/>
  <c r="AH687" i="2"/>
  <c r="AH685" i="2"/>
  <c r="AH684" i="2"/>
  <c r="AH683" i="2"/>
  <c r="AH682" i="2"/>
  <c r="AH681" i="2"/>
  <c r="AH680" i="2"/>
  <c r="AH679" i="2"/>
  <c r="AH678" i="2"/>
  <c r="AH677" i="2"/>
  <c r="AH676" i="2"/>
  <c r="AH675" i="2"/>
  <c r="AD653" i="2"/>
  <c r="Z653" i="2"/>
  <c r="AH651" i="2"/>
  <c r="AH650" i="2"/>
  <c r="AH649" i="2"/>
  <c r="AH648" i="2"/>
  <c r="AH647" i="2"/>
  <c r="AH646" i="2"/>
  <c r="AH644" i="2"/>
  <c r="AH643" i="2"/>
  <c r="AH642" i="2"/>
  <c r="AH641" i="2"/>
  <c r="AH640" i="2"/>
  <c r="AH639" i="2"/>
  <c r="AH638" i="2"/>
  <c r="AH637" i="2"/>
  <c r="AH636" i="2"/>
  <c r="AH634" i="2"/>
  <c r="AD612" i="2"/>
  <c r="Z612" i="2"/>
  <c r="AN611" i="2"/>
  <c r="AH610" i="2"/>
  <c r="AH609" i="2"/>
  <c r="AH607" i="2"/>
  <c r="AH606" i="2"/>
  <c r="AH605" i="2"/>
  <c r="AH604" i="2"/>
  <c r="AH601" i="2"/>
  <c r="AH600" i="2"/>
  <c r="AH599" i="2"/>
  <c r="AH597" i="2"/>
  <c r="AH595" i="2"/>
  <c r="AH594" i="2"/>
  <c r="AH593" i="2"/>
  <c r="AD571" i="2"/>
  <c r="Z571" i="2"/>
  <c r="AH569" i="2"/>
  <c r="AH568" i="2"/>
  <c r="AL567" i="2"/>
  <c r="AH566" i="2"/>
  <c r="AH565" i="2"/>
  <c r="AH564" i="2"/>
  <c r="AH563" i="2"/>
  <c r="AH562" i="2"/>
  <c r="AH560" i="2"/>
  <c r="AH559" i="2"/>
  <c r="AH558" i="2"/>
  <c r="AH557" i="2"/>
  <c r="AH556" i="2"/>
  <c r="AH554" i="2"/>
  <c r="AH553" i="2"/>
  <c r="AH552" i="2"/>
  <c r="AD530" i="2"/>
  <c r="Z530" i="2"/>
  <c r="AH527" i="2"/>
  <c r="AH525" i="2"/>
  <c r="AH523" i="2"/>
  <c r="AH522" i="2"/>
  <c r="AH521" i="2"/>
  <c r="AH520" i="2"/>
  <c r="AH519" i="2"/>
  <c r="AH517" i="2"/>
  <c r="AH516" i="2"/>
  <c r="AH515" i="2"/>
  <c r="AH514" i="2"/>
  <c r="AH511" i="2"/>
  <c r="AD489" i="2"/>
  <c r="Z489" i="2"/>
  <c r="AH486" i="2"/>
  <c r="AH485" i="2"/>
  <c r="AH484" i="2"/>
  <c r="AH483" i="2"/>
  <c r="AH482" i="2"/>
  <c r="AH480" i="2"/>
  <c r="AH479" i="2"/>
  <c r="AH478" i="2"/>
  <c r="AL477" i="2"/>
  <c r="AH476" i="2"/>
  <c r="AH475" i="2"/>
  <c r="AH474" i="2"/>
  <c r="AH473" i="2"/>
  <c r="AH472" i="2"/>
  <c r="AH470" i="2"/>
  <c r="AD448" i="2"/>
  <c r="Z448" i="2"/>
  <c r="AN447" i="2"/>
  <c r="AH446" i="2"/>
  <c r="AH445" i="2"/>
  <c r="AH443" i="2"/>
  <c r="AH442" i="2"/>
  <c r="AH441" i="2"/>
  <c r="AH440" i="2"/>
  <c r="AH437" i="2"/>
  <c r="AH436" i="2"/>
  <c r="AH435" i="2"/>
  <c r="AH433" i="2"/>
  <c r="AH431" i="2"/>
  <c r="AH430" i="2"/>
  <c r="AH429" i="2"/>
  <c r="AD407" i="2"/>
  <c r="Z407" i="2"/>
  <c r="AH405" i="2"/>
  <c r="AH404" i="2"/>
  <c r="AH402" i="2"/>
  <c r="AH401" i="2"/>
  <c r="AH400" i="2"/>
  <c r="AH399" i="2"/>
  <c r="AH398" i="2"/>
  <c r="AH397" i="2"/>
  <c r="AH396" i="2"/>
  <c r="AL395" i="2"/>
  <c r="AH394" i="2"/>
  <c r="AH393" i="2"/>
  <c r="AH392" i="2"/>
  <c r="AH391" i="2"/>
  <c r="AL391" i="2"/>
  <c r="AH389" i="2"/>
  <c r="AH388" i="2"/>
  <c r="AD366" i="2"/>
  <c r="Z366" i="2"/>
  <c r="AH364" i="2"/>
  <c r="AH363" i="2"/>
  <c r="AH362" i="2"/>
  <c r="AH361" i="2"/>
  <c r="AH360" i="2"/>
  <c r="AH359" i="2"/>
  <c r="AH358" i="2"/>
  <c r="AH357" i="2"/>
  <c r="AH356" i="2"/>
  <c r="AH355" i="2"/>
  <c r="AH354" i="2"/>
  <c r="AH353" i="2"/>
  <c r="AH352" i="2"/>
  <c r="AH351" i="2"/>
  <c r="AH350" i="2"/>
  <c r="AH349" i="2"/>
  <c r="AD325" i="2"/>
  <c r="Z325" i="2"/>
  <c r="AN324" i="2"/>
  <c r="AH323" i="2"/>
  <c r="AH322" i="2"/>
  <c r="AH321" i="2"/>
  <c r="AH320" i="2"/>
  <c r="AH319" i="2"/>
  <c r="AH318" i="2"/>
  <c r="AH317" i="2"/>
  <c r="AH316" i="2"/>
  <c r="AH315" i="2"/>
  <c r="AH314" i="2"/>
  <c r="AH313" i="2"/>
  <c r="AH312" i="2"/>
  <c r="AH311" i="2"/>
  <c r="AH310" i="2"/>
  <c r="AH309" i="2"/>
  <c r="AH308" i="2"/>
  <c r="AH307" i="2"/>
  <c r="AD284" i="2"/>
  <c r="Z284" i="2"/>
  <c r="AH282" i="2"/>
  <c r="AH281" i="2"/>
  <c r="AH280" i="2"/>
  <c r="AH279" i="2"/>
  <c r="AH278" i="2"/>
  <c r="AH277" i="2"/>
  <c r="AH276" i="2"/>
  <c r="AH275" i="2"/>
  <c r="AH273" i="2"/>
  <c r="AH272" i="2"/>
  <c r="AH271" i="2"/>
  <c r="AH270" i="2"/>
  <c r="AH269" i="2"/>
  <c r="AH268" i="2"/>
  <c r="AH267" i="2"/>
  <c r="AD243" i="2"/>
  <c r="Z243" i="2"/>
  <c r="AH241" i="2"/>
  <c r="AH240" i="2"/>
  <c r="AH238" i="2"/>
  <c r="AH237" i="2"/>
  <c r="AH236" i="2"/>
  <c r="AH235" i="2"/>
  <c r="AH234" i="2"/>
  <c r="AH233" i="2"/>
  <c r="AL233" i="2"/>
  <c r="AH232" i="2"/>
  <c r="AH231" i="2"/>
  <c r="AH230" i="2"/>
  <c r="AH229" i="2"/>
  <c r="AH228" i="2"/>
  <c r="AH226" i="2"/>
  <c r="AH225" i="2"/>
  <c r="AH224" i="2"/>
  <c r="AD202" i="2"/>
  <c r="Z202" i="2"/>
  <c r="AH200" i="2"/>
  <c r="AH199" i="2"/>
  <c r="AH198" i="2"/>
  <c r="AH197" i="2"/>
  <c r="AH196" i="2"/>
  <c r="AH195" i="2"/>
  <c r="AH194" i="2"/>
  <c r="AH193" i="2"/>
  <c r="AH192" i="2"/>
  <c r="AH191" i="2"/>
  <c r="AH190" i="2"/>
  <c r="AH189" i="2"/>
  <c r="AH188" i="2"/>
  <c r="AH187" i="2"/>
  <c r="AH186" i="2"/>
  <c r="AH185" i="2"/>
  <c r="AD161" i="12"/>
  <c r="AD161" i="2" s="1"/>
  <c r="Z161" i="12"/>
  <c r="Z161" i="2" s="1"/>
  <c r="AN160" i="12"/>
  <c r="AH159" i="12"/>
  <c r="AH159" i="2" s="1"/>
  <c r="BA158" i="12"/>
  <c r="AV158" i="12"/>
  <c r="AH158" i="12"/>
  <c r="AH158" i="2" s="1"/>
  <c r="AH157" i="12"/>
  <c r="AH157" i="2" s="1"/>
  <c r="BA156" i="12"/>
  <c r="AV156" i="12"/>
  <c r="AH156" i="12"/>
  <c r="AH156" i="2" s="1"/>
  <c r="AH155" i="12"/>
  <c r="AH155" i="2" s="1"/>
  <c r="BA154" i="12"/>
  <c r="AV154" i="12"/>
  <c r="AH154" i="12"/>
  <c r="AH154" i="2" s="1"/>
  <c r="AH153" i="12"/>
  <c r="AH153" i="2" s="1"/>
  <c r="BA152" i="12"/>
  <c r="AV152" i="12"/>
  <c r="AH152" i="12"/>
  <c r="AH152" i="2" s="1"/>
  <c r="AH151" i="12"/>
  <c r="AH151" i="2" s="1"/>
  <c r="BA150" i="12"/>
  <c r="AV150" i="12"/>
  <c r="AH150" i="12"/>
  <c r="AH150" i="2" s="1"/>
  <c r="AH149" i="12"/>
  <c r="AH149" i="2" s="1"/>
  <c r="BA148" i="12"/>
  <c r="AV148" i="12"/>
  <c r="AH148" i="12"/>
  <c r="AH148" i="2" s="1"/>
  <c r="AH147" i="12"/>
  <c r="AH147" i="2" s="1"/>
  <c r="BA146" i="12"/>
  <c r="AV146" i="12"/>
  <c r="AH146" i="12"/>
  <c r="AH146" i="2" s="1"/>
  <c r="AH145" i="12"/>
  <c r="BA144" i="12"/>
  <c r="AV144" i="12"/>
  <c r="AH144" i="12"/>
  <c r="AH144" i="2" s="1"/>
  <c r="AH143" i="12"/>
  <c r="AH143" i="2" s="1"/>
  <c r="BA142" i="12"/>
  <c r="AV142" i="12"/>
  <c r="AH142" i="12"/>
  <c r="AH142" i="2" s="1"/>
  <c r="W136" i="12"/>
  <c r="V136" i="12"/>
  <c r="U136" i="12"/>
  <c r="T136" i="12"/>
  <c r="S136" i="12"/>
  <c r="R136" i="12"/>
  <c r="Q136" i="12"/>
  <c r="P136" i="12"/>
  <c r="O136" i="12"/>
  <c r="N136" i="12"/>
  <c r="M136" i="12"/>
  <c r="L136" i="12"/>
  <c r="K136" i="12"/>
  <c r="J136" i="12"/>
  <c r="AD120" i="12"/>
  <c r="AD120" i="2" s="1"/>
  <c r="Z120" i="12"/>
  <c r="Z120" i="2" s="1"/>
  <c r="AN119" i="12"/>
  <c r="AN119" i="2" s="1"/>
  <c r="AH118" i="12"/>
  <c r="AY118" i="12" s="1"/>
  <c r="BA117" i="12"/>
  <c r="AV117" i="12"/>
  <c r="AH117" i="12"/>
  <c r="AH117" i="2" s="1"/>
  <c r="AH116" i="12"/>
  <c r="AH116" i="2" s="1"/>
  <c r="BA115" i="12"/>
  <c r="AV115" i="12"/>
  <c r="AH115" i="12"/>
  <c r="AH115" i="2" s="1"/>
  <c r="AH114" i="12"/>
  <c r="AH114" i="2" s="1"/>
  <c r="BA113" i="12"/>
  <c r="AV113" i="12"/>
  <c r="AH113" i="12"/>
  <c r="AH113" i="2" s="1"/>
  <c r="AH112" i="12"/>
  <c r="AY112" i="12" s="1"/>
  <c r="BA111" i="12"/>
  <c r="AV111" i="12"/>
  <c r="AH111" i="12"/>
  <c r="AH111" i="2" s="1"/>
  <c r="AH110" i="12"/>
  <c r="AH110" i="2" s="1"/>
  <c r="BA109" i="12"/>
  <c r="AV109" i="12"/>
  <c r="AH109" i="12"/>
  <c r="AH109" i="2" s="1"/>
  <c r="AH108" i="12"/>
  <c r="AH108" i="2" s="1"/>
  <c r="BA107" i="12"/>
  <c r="AV107" i="12"/>
  <c r="AH107" i="12"/>
  <c r="AH107" i="2" s="1"/>
  <c r="AH106" i="12"/>
  <c r="AY106" i="12" s="1"/>
  <c r="BA105" i="12"/>
  <c r="AV105" i="12"/>
  <c r="AH105" i="12"/>
  <c r="AH105" i="2" s="1"/>
  <c r="AH104" i="12"/>
  <c r="AY104" i="12" s="1"/>
  <c r="BA103" i="12"/>
  <c r="AV103" i="12"/>
  <c r="AH103" i="12"/>
  <c r="AH103" i="2" s="1"/>
  <c r="AH102" i="12"/>
  <c r="BA101" i="12"/>
  <c r="AV101" i="12"/>
  <c r="AH101" i="12"/>
  <c r="AH101" i="2" s="1"/>
  <c r="W95" i="12"/>
  <c r="V95" i="12"/>
  <c r="U95" i="12"/>
  <c r="T95" i="12"/>
  <c r="S95" i="12"/>
  <c r="R95" i="12"/>
  <c r="Q95" i="12"/>
  <c r="P95" i="12"/>
  <c r="O95" i="12"/>
  <c r="N95" i="12"/>
  <c r="M95" i="12"/>
  <c r="L95" i="12"/>
  <c r="K95" i="12"/>
  <c r="J95" i="12"/>
  <c r="AD79" i="12"/>
  <c r="AD79" i="2" s="1"/>
  <c r="Z79" i="12"/>
  <c r="Z79" i="2" s="1"/>
  <c r="AN78" i="12"/>
  <c r="AH77" i="12"/>
  <c r="AH77" i="2" s="1"/>
  <c r="BA76" i="12"/>
  <c r="AV76" i="12"/>
  <c r="AH76" i="12"/>
  <c r="AH76" i="2" s="1"/>
  <c r="AH75" i="12"/>
  <c r="BA74" i="12"/>
  <c r="AV74" i="12"/>
  <c r="AH74" i="12"/>
  <c r="AH74" i="2" s="1"/>
  <c r="AH73" i="12"/>
  <c r="BA72" i="12"/>
  <c r="AV72" i="12"/>
  <c r="AH72" i="12"/>
  <c r="AH72" i="2" s="1"/>
  <c r="AH71" i="12"/>
  <c r="AH71" i="2" s="1"/>
  <c r="BA70" i="12"/>
  <c r="AV70" i="12"/>
  <c r="AH70" i="12"/>
  <c r="AH70" i="2" s="1"/>
  <c r="AH69" i="12"/>
  <c r="AH69" i="2" s="1"/>
  <c r="BA68" i="12"/>
  <c r="AV68" i="12"/>
  <c r="AH68" i="12"/>
  <c r="AH68" i="2" s="1"/>
  <c r="AH67" i="12"/>
  <c r="AH67" i="2" s="1"/>
  <c r="BA66" i="12"/>
  <c r="AV66" i="12"/>
  <c r="AH66" i="12"/>
  <c r="AH66" i="2" s="1"/>
  <c r="AH65" i="12"/>
  <c r="AH65" i="2" s="1"/>
  <c r="BA64" i="12"/>
  <c r="AV64" i="12"/>
  <c r="AH64" i="12"/>
  <c r="AH64" i="2" s="1"/>
  <c r="AH63" i="12"/>
  <c r="AH63" i="2" s="1"/>
  <c r="BA62" i="12"/>
  <c r="AV62" i="12"/>
  <c r="AH62" i="12"/>
  <c r="AH62" i="2" s="1"/>
  <c r="AH61" i="12"/>
  <c r="AH61" i="2" s="1"/>
  <c r="BA60" i="12"/>
  <c r="AV60" i="12"/>
  <c r="AH60" i="12"/>
  <c r="AH60" i="2" s="1"/>
  <c r="W54" i="12"/>
  <c r="V54" i="12"/>
  <c r="U54" i="12"/>
  <c r="T54" i="12"/>
  <c r="S54" i="12"/>
  <c r="R54" i="12"/>
  <c r="Q54" i="12"/>
  <c r="P54" i="12"/>
  <c r="O54" i="12"/>
  <c r="N54" i="12"/>
  <c r="M54" i="12"/>
  <c r="L54" i="12"/>
  <c r="K54" i="12"/>
  <c r="J54" i="12"/>
  <c r="AD27" i="12"/>
  <c r="AD27" i="2" s="1"/>
  <c r="Z27" i="12"/>
  <c r="Z27" i="2" s="1"/>
  <c r="AN26" i="12"/>
  <c r="AN26" i="2" s="1"/>
  <c r="AH25" i="12"/>
  <c r="BA24" i="12"/>
  <c r="AV24" i="12"/>
  <c r="AH24" i="12"/>
  <c r="AH24" i="2" s="1"/>
  <c r="AH23" i="12"/>
  <c r="AH23" i="2" s="1"/>
  <c r="BA22" i="12"/>
  <c r="AV22" i="12"/>
  <c r="AH22" i="12"/>
  <c r="AH22" i="2" s="1"/>
  <c r="AH21" i="12"/>
  <c r="AY21" i="12" s="1"/>
  <c r="BA20" i="12"/>
  <c r="AV20" i="12"/>
  <c r="AH20" i="12"/>
  <c r="AH20" i="2" s="1"/>
  <c r="AH19" i="12"/>
  <c r="AY19" i="12" s="1"/>
  <c r="BG18" i="12"/>
  <c r="BG19" i="12" s="1"/>
  <c r="BA18" i="12"/>
  <c r="AV18" i="12"/>
  <c r="AH18" i="12"/>
  <c r="AH18" i="2" s="1"/>
  <c r="BH17" i="12"/>
  <c r="AH17" i="12"/>
  <c r="BA16" i="12"/>
  <c r="AH16" i="12"/>
  <c r="AH16" i="2" s="1"/>
  <c r="P874" i="2"/>
  <c r="W833" i="2"/>
  <c r="U915" i="2"/>
  <c r="M587" i="2"/>
  <c r="I100" i="10"/>
  <c r="I101" i="10" s="1"/>
  <c r="G100" i="10"/>
  <c r="G101" i="10" s="1"/>
  <c r="E100" i="10"/>
  <c r="C100" i="10"/>
  <c r="C94" i="10" s="1"/>
  <c r="X58" i="10"/>
  <c r="X57" i="10"/>
  <c r="X55" i="10"/>
  <c r="M43" i="10"/>
  <c r="M44" i="10" s="1"/>
  <c r="I43" i="10"/>
  <c r="I44" i="10" s="1"/>
  <c r="E43" i="10"/>
  <c r="E44" i="10" s="1"/>
  <c r="C43" i="10"/>
  <c r="O42" i="10"/>
  <c r="O43" i="10" s="1"/>
  <c r="K42" i="10"/>
  <c r="K43" i="10" s="1"/>
  <c r="G42" i="10"/>
  <c r="G43" i="10" s="1"/>
  <c r="I14" i="10"/>
  <c r="G14" i="10"/>
  <c r="E14" i="10"/>
  <c r="C14" i="10"/>
  <c r="C15" i="10" s="1"/>
  <c r="BI16" i="12"/>
  <c r="BI17" i="12"/>
  <c r="L177" i="2" l="1"/>
  <c r="U1079" i="2"/>
  <c r="M54" i="2"/>
  <c r="Q54" i="2"/>
  <c r="U54" i="2"/>
  <c r="M218" i="2"/>
  <c r="U300" i="2"/>
  <c r="U423" i="2"/>
  <c r="T177" i="2"/>
  <c r="Q218" i="2"/>
  <c r="Q751" i="2"/>
  <c r="BV156" i="12"/>
  <c r="AX156" i="12"/>
  <c r="AW156" i="12"/>
  <c r="AL157" i="12"/>
  <c r="AL157" i="2" s="1"/>
  <c r="BV154" i="12"/>
  <c r="AX154" i="12"/>
  <c r="AW154" i="12"/>
  <c r="AL155" i="12"/>
  <c r="AL155" i="2" s="1"/>
  <c r="BV152" i="12"/>
  <c r="AX152" i="12"/>
  <c r="AW152" i="12"/>
  <c r="AL153" i="12"/>
  <c r="AL153" i="2" s="1"/>
  <c r="AX150" i="12"/>
  <c r="AW150" i="12"/>
  <c r="AL151" i="12"/>
  <c r="AL151" i="2" s="1"/>
  <c r="BV150" i="12"/>
  <c r="AX148" i="12"/>
  <c r="AW148" i="12"/>
  <c r="AL149" i="12"/>
  <c r="AL149" i="2" s="1"/>
  <c r="AX146" i="12"/>
  <c r="AW146" i="12"/>
  <c r="AL147" i="12"/>
  <c r="AL147" i="2" s="1"/>
  <c r="AX144" i="12"/>
  <c r="AW144" i="12"/>
  <c r="AL145" i="12"/>
  <c r="AL145" i="2" s="1"/>
  <c r="BV142" i="12"/>
  <c r="AY116" i="12"/>
  <c r="BV115" i="12"/>
  <c r="AX115" i="12"/>
  <c r="AW115" i="12"/>
  <c r="AL116" i="12"/>
  <c r="AN116" i="12" s="1"/>
  <c r="AN116" i="2" s="1"/>
  <c r="AX113" i="12"/>
  <c r="AW113" i="12"/>
  <c r="AL114" i="12"/>
  <c r="AX111" i="12"/>
  <c r="AW111" i="12"/>
  <c r="AL112" i="12"/>
  <c r="BV109" i="12"/>
  <c r="AX109" i="12"/>
  <c r="AW109" i="12"/>
  <c r="AL110" i="12"/>
  <c r="BV107" i="12"/>
  <c r="AX107" i="12"/>
  <c r="AW107" i="12"/>
  <c r="AL108" i="12"/>
  <c r="AN108" i="12" s="1"/>
  <c r="AN108" i="2" s="1"/>
  <c r="AX105" i="12"/>
  <c r="AW105" i="12"/>
  <c r="AL106" i="12"/>
  <c r="AL106" i="2" s="1"/>
  <c r="BV103" i="12"/>
  <c r="AX103" i="12"/>
  <c r="AW103" i="12"/>
  <c r="AL104" i="12"/>
  <c r="AN104" i="12" s="1"/>
  <c r="AN104" i="2" s="1"/>
  <c r="BV74" i="12"/>
  <c r="BV68" i="12"/>
  <c r="AX74" i="12"/>
  <c r="AW74" i="12"/>
  <c r="AL75" i="12"/>
  <c r="AX72" i="12"/>
  <c r="AW72" i="12"/>
  <c r="AL73" i="12"/>
  <c r="AN73" i="12" s="1"/>
  <c r="AN73" i="2" s="1"/>
  <c r="BV72" i="12"/>
  <c r="AX70" i="12"/>
  <c r="AL71" i="12" s="1"/>
  <c r="AN71" i="12" s="1"/>
  <c r="AN71" i="2" s="1"/>
  <c r="AW70" i="12"/>
  <c r="BV70" i="12"/>
  <c r="AX68" i="12"/>
  <c r="AW68" i="12"/>
  <c r="AL69" i="12"/>
  <c r="AN69" i="12" s="1"/>
  <c r="AN69" i="2" s="1"/>
  <c r="AX66" i="12"/>
  <c r="AW66" i="12"/>
  <c r="AL67" i="12"/>
  <c r="AL67" i="2" s="1"/>
  <c r="AX64" i="12"/>
  <c r="AL65" i="12" s="1"/>
  <c r="AW64" i="12"/>
  <c r="AX62" i="12"/>
  <c r="AW62" i="12"/>
  <c r="AL63" i="12"/>
  <c r="AN63" i="12" s="1"/>
  <c r="AN63" i="2" s="1"/>
  <c r="I65" i="8"/>
  <c r="AW24" i="12"/>
  <c r="AX24" i="12"/>
  <c r="AW22" i="12"/>
  <c r="AX22" i="12"/>
  <c r="AW20" i="12"/>
  <c r="AX20" i="12"/>
  <c r="AW18" i="12"/>
  <c r="AX18" i="12"/>
  <c r="AL692" i="2"/>
  <c r="AN446" i="2"/>
  <c r="AL225" i="2"/>
  <c r="AX158" i="12"/>
  <c r="AW158" i="12"/>
  <c r="AX142" i="12"/>
  <c r="AL143" i="12" s="1"/>
  <c r="AN143" i="12" s="1"/>
  <c r="AN143" i="2" s="1"/>
  <c r="AW142" i="12"/>
  <c r="AX117" i="12"/>
  <c r="AW117" i="12"/>
  <c r="AX101" i="12"/>
  <c r="AW101" i="12"/>
  <c r="AX76" i="12"/>
  <c r="AW76" i="12"/>
  <c r="AX60" i="12"/>
  <c r="AW60" i="12"/>
  <c r="BV22" i="12"/>
  <c r="C44" i="10"/>
  <c r="G47" i="10"/>
  <c r="AL23" i="12"/>
  <c r="AL364" i="2"/>
  <c r="BV117" i="12"/>
  <c r="BV101" i="12"/>
  <c r="BV76" i="12"/>
  <c r="BV60" i="12"/>
  <c r="K44" i="10"/>
  <c r="K47" i="10"/>
  <c r="BV18" i="12"/>
  <c r="BV20" i="12"/>
  <c r="BV16" i="12"/>
  <c r="BV24" i="12"/>
  <c r="BR62" i="12"/>
  <c r="BQ62" i="12"/>
  <c r="BP62" i="12"/>
  <c r="BR72" i="12"/>
  <c r="BQ72" i="12"/>
  <c r="BP72" i="12"/>
  <c r="BR76" i="12"/>
  <c r="BQ76" i="12"/>
  <c r="BP76" i="12"/>
  <c r="BR66" i="12"/>
  <c r="BQ66" i="12"/>
  <c r="BP66" i="12"/>
  <c r="BR22" i="12"/>
  <c r="BP22" i="12"/>
  <c r="BQ22" i="12"/>
  <c r="BR60" i="12"/>
  <c r="BQ60" i="12"/>
  <c r="BP60" i="12"/>
  <c r="BR101" i="12"/>
  <c r="BQ101" i="12"/>
  <c r="BP101" i="12"/>
  <c r="BR109" i="12"/>
  <c r="BQ109" i="12"/>
  <c r="BP109" i="12"/>
  <c r="BR117" i="12"/>
  <c r="BQ117" i="12"/>
  <c r="BP117" i="12"/>
  <c r="BR148" i="12"/>
  <c r="BP148" i="12"/>
  <c r="BQ148" i="12"/>
  <c r="BR156" i="12"/>
  <c r="BP156" i="12"/>
  <c r="BQ156" i="12"/>
  <c r="BR24" i="12"/>
  <c r="BQ24" i="12"/>
  <c r="BP24" i="12"/>
  <c r="BR115" i="12"/>
  <c r="BQ115" i="12"/>
  <c r="BP115" i="12"/>
  <c r="BR154" i="12"/>
  <c r="BQ154" i="12"/>
  <c r="BP154" i="12"/>
  <c r="BR16" i="12"/>
  <c r="BQ16" i="12"/>
  <c r="BP16" i="12"/>
  <c r="BR64" i="12"/>
  <c r="BP64" i="12"/>
  <c r="BQ64" i="12"/>
  <c r="BR18" i="12"/>
  <c r="BP18" i="12"/>
  <c r="BQ18" i="12"/>
  <c r="BR103" i="12"/>
  <c r="BP103" i="12"/>
  <c r="BQ103" i="12"/>
  <c r="BR111" i="12"/>
  <c r="BP111" i="12"/>
  <c r="BQ111" i="12"/>
  <c r="BR142" i="12"/>
  <c r="BP142" i="12"/>
  <c r="BQ142" i="12"/>
  <c r="BR150" i="12"/>
  <c r="BP150" i="12"/>
  <c r="BQ150" i="12"/>
  <c r="BR158" i="12"/>
  <c r="BP158" i="12"/>
  <c r="BQ158" i="12"/>
  <c r="BR70" i="12"/>
  <c r="BQ70" i="12"/>
  <c r="BP70" i="12"/>
  <c r="BR107" i="12"/>
  <c r="BQ107" i="12"/>
  <c r="BP107" i="12"/>
  <c r="BR146" i="12"/>
  <c r="BQ146" i="12"/>
  <c r="BP146" i="12"/>
  <c r="BR68" i="12"/>
  <c r="BP68" i="12"/>
  <c r="BQ68" i="12"/>
  <c r="BR74" i="12"/>
  <c r="BP74" i="12"/>
  <c r="BQ74" i="12"/>
  <c r="BR20" i="12"/>
  <c r="BQ20" i="12"/>
  <c r="BP20" i="12"/>
  <c r="BR105" i="12"/>
  <c r="BP105" i="12"/>
  <c r="BQ105" i="12"/>
  <c r="BR113" i="12"/>
  <c r="BP113" i="12"/>
  <c r="BQ113" i="12"/>
  <c r="BR144" i="12"/>
  <c r="BP144" i="12"/>
  <c r="BQ144" i="12"/>
  <c r="BR152" i="12"/>
  <c r="BQ152" i="12"/>
  <c r="BP152" i="12"/>
  <c r="AN924" i="2"/>
  <c r="AY77" i="12"/>
  <c r="V259" i="2"/>
  <c r="AY69" i="12"/>
  <c r="AY108" i="12"/>
  <c r="N1120" i="2"/>
  <c r="R95" i="2"/>
  <c r="R956" i="2"/>
  <c r="AN112" i="12"/>
  <c r="AN112" i="2" s="1"/>
  <c r="AN403" i="2"/>
  <c r="J95" i="2"/>
  <c r="J956" i="2"/>
  <c r="J259" i="2"/>
  <c r="E94" i="10"/>
  <c r="R628" i="2"/>
  <c r="N95" i="2"/>
  <c r="P177" i="2"/>
  <c r="V464" i="2"/>
  <c r="N792" i="2"/>
  <c r="T1038" i="2"/>
  <c r="AY114" i="12"/>
  <c r="AN696" i="2"/>
  <c r="AH118" i="2"/>
  <c r="AY110" i="12"/>
  <c r="V792" i="2"/>
  <c r="V95" i="2"/>
  <c r="AN450" i="2"/>
  <c r="AN614" i="2"/>
  <c r="AN942" i="2"/>
  <c r="AH764" i="2"/>
  <c r="AH73" i="2"/>
  <c r="AY73" i="12"/>
  <c r="AH266" i="2"/>
  <c r="AH348" i="2"/>
  <c r="AH395" i="2"/>
  <c r="AH432" i="2"/>
  <c r="AL936" i="2"/>
  <c r="AH1004" i="2"/>
  <c r="AH1135" i="2"/>
  <c r="AN1229" i="2"/>
  <c r="AN1226" i="2"/>
  <c r="AY65" i="12"/>
  <c r="AY67" i="12"/>
  <c r="AY149" i="12"/>
  <c r="AH184" i="2"/>
  <c r="AN242" i="2"/>
  <c r="AN245" i="2"/>
  <c r="AN356" i="2"/>
  <c r="AN368" i="2"/>
  <c r="AN365" i="2"/>
  <c r="AH390" i="2"/>
  <c r="AH760" i="2"/>
  <c r="AN980" i="2"/>
  <c r="AN983" i="2"/>
  <c r="AN1135" i="2"/>
  <c r="AH104" i="2"/>
  <c r="AH112" i="2"/>
  <c r="AH1049" i="2"/>
  <c r="AY63" i="12"/>
  <c r="AY143" i="12"/>
  <c r="AN160" i="2"/>
  <c r="AH720" i="2"/>
  <c r="AH729" i="2"/>
  <c r="AL975" i="2"/>
  <c r="AN1062" i="2"/>
  <c r="AN1065" i="2"/>
  <c r="AL1170" i="2"/>
  <c r="AH1209" i="2"/>
  <c r="AN1213" i="2"/>
  <c r="AY61" i="12"/>
  <c r="AY153" i="12"/>
  <c r="AH239" i="2"/>
  <c r="AH274" i="2"/>
  <c r="AH306" i="2"/>
  <c r="AN313" i="2"/>
  <c r="AN327" i="2"/>
  <c r="AN529" i="2"/>
  <c r="AN532" i="2"/>
  <c r="AN602" i="2"/>
  <c r="AH608" i="2"/>
  <c r="AN901" i="2"/>
  <c r="AN898" i="2"/>
  <c r="AH928" i="2"/>
  <c r="AH967" i="2"/>
  <c r="AH1059" i="2"/>
  <c r="AH1133" i="2"/>
  <c r="AN1185" i="2"/>
  <c r="AN1188" i="2"/>
  <c r="AH75" i="2"/>
  <c r="AY75" i="12"/>
  <c r="AH102" i="2"/>
  <c r="AY102" i="12"/>
  <c r="AL231" i="2"/>
  <c r="AH265" i="2"/>
  <c r="AL282" i="2"/>
  <c r="AH481" i="2"/>
  <c r="AH513" i="2"/>
  <c r="AH526" i="2"/>
  <c r="AL641" i="2"/>
  <c r="AL647" i="2"/>
  <c r="AN655" i="2"/>
  <c r="AN652" i="2"/>
  <c r="AH686" i="2"/>
  <c r="AH850" i="2"/>
  <c r="AH1014" i="2"/>
  <c r="AN1106" i="2"/>
  <c r="AN1103" i="2"/>
  <c r="AL1131" i="2"/>
  <c r="E84" i="10"/>
  <c r="G84" i="10"/>
  <c r="I84" i="10"/>
  <c r="I94" i="10"/>
  <c r="AH183" i="2"/>
  <c r="AH227" i="2"/>
  <c r="AH444" i="2"/>
  <c r="AL524" i="2"/>
  <c r="AH596" i="2"/>
  <c r="AH893" i="2"/>
  <c r="AH1088" i="2"/>
  <c r="AL1098" i="2"/>
  <c r="AH106" i="2"/>
  <c r="AN270" i="2"/>
  <c r="AH555" i="2"/>
  <c r="AH807" i="2"/>
  <c r="AH885" i="2"/>
  <c r="AH1174" i="2"/>
  <c r="AN1178" i="2"/>
  <c r="AN78" i="2"/>
  <c r="AL239" i="2"/>
  <c r="AN317" i="2"/>
  <c r="AH347" i="2"/>
  <c r="AN360" i="2"/>
  <c r="AH438" i="2"/>
  <c r="AH602" i="2"/>
  <c r="AL678" i="2"/>
  <c r="AL721" i="2"/>
  <c r="AL727" i="2"/>
  <c r="AH770" i="2"/>
  <c r="AH801" i="2"/>
  <c r="AN811" i="2"/>
  <c r="AN819" i="2"/>
  <c r="AN850" i="2"/>
  <c r="AH434" i="2"/>
  <c r="AY157" i="12"/>
  <c r="AL192" i="2"/>
  <c r="AN274" i="2"/>
  <c r="AH439" i="2"/>
  <c r="AH524" i="2"/>
  <c r="AH603" i="2"/>
  <c r="AH839" i="2"/>
  <c r="AH1092" i="2"/>
  <c r="AY71" i="12"/>
  <c r="BA160" i="12"/>
  <c r="AY145" i="12"/>
  <c r="AH145" i="2"/>
  <c r="AN204" i="2"/>
  <c r="AN201" i="2"/>
  <c r="AL235" i="2"/>
  <c r="AN286" i="2"/>
  <c r="AN283" i="2"/>
  <c r="AN321" i="2"/>
  <c r="AH477" i="2"/>
  <c r="AH518" i="2"/>
  <c r="AL682" i="2"/>
  <c r="AL688" i="2"/>
  <c r="AH811" i="2"/>
  <c r="AN860" i="2"/>
  <c r="AN857" i="2"/>
  <c r="AH567" i="2"/>
  <c r="AH854" i="2"/>
  <c r="AH403" i="2"/>
  <c r="AN409" i="2"/>
  <c r="AN406" i="2"/>
  <c r="AH471" i="2"/>
  <c r="AH487" i="2"/>
  <c r="AN555" i="2"/>
  <c r="AH561" i="2"/>
  <c r="AN573" i="2"/>
  <c r="AN570" i="2"/>
  <c r="AH635" i="2"/>
  <c r="AH645" i="2"/>
  <c r="AN737" i="2"/>
  <c r="AN734" i="2"/>
  <c r="AH759" i="2"/>
  <c r="AN778" i="2"/>
  <c r="AN775" i="2"/>
  <c r="AH846" i="2"/>
  <c r="AN1024" i="2"/>
  <c r="AN1021" i="2"/>
  <c r="AN1147" i="2"/>
  <c r="AN1144" i="2"/>
  <c r="AL227" i="2"/>
  <c r="AN491" i="2"/>
  <c r="AN488" i="2"/>
  <c r="AH512" i="2"/>
  <c r="AH528" i="2"/>
  <c r="AH598" i="2"/>
  <c r="AL686" i="2"/>
  <c r="AL760" i="2"/>
  <c r="AH800" i="2"/>
  <c r="AH1061" i="2"/>
  <c r="AH1085" i="2"/>
  <c r="AH1225" i="2"/>
  <c r="AH25" i="2"/>
  <c r="AY17" i="12"/>
  <c r="AN1014" i="2"/>
  <c r="AN395" i="2"/>
  <c r="AN1139" i="2"/>
  <c r="AN893" i="2"/>
  <c r="AH21" i="2"/>
  <c r="AH17" i="2"/>
  <c r="AH19" i="2"/>
  <c r="AL645" i="2"/>
  <c r="AN854" i="2"/>
  <c r="AL854" i="2"/>
  <c r="AL1010" i="2"/>
  <c r="AN1018" i="2"/>
  <c r="AL1018" i="2"/>
  <c r="AL403" i="2"/>
  <c r="AN645" i="2"/>
  <c r="AL807" i="2"/>
  <c r="AN1010" i="2"/>
  <c r="AL1135" i="2"/>
  <c r="AN1174" i="2"/>
  <c r="AL1182" i="2"/>
  <c r="AL104" i="2"/>
  <c r="AL112" i="2"/>
  <c r="AL434" i="2"/>
  <c r="AL598" i="2"/>
  <c r="AL889" i="2"/>
  <c r="AL1217" i="2"/>
  <c r="AL1221" i="2"/>
  <c r="AL114" i="2"/>
  <c r="AN391" i="2"/>
  <c r="AN598" i="2"/>
  <c r="AN846" i="2"/>
  <c r="AL846" i="2"/>
  <c r="AN889" i="2"/>
  <c r="AL924" i="2"/>
  <c r="AN928" i="2"/>
  <c r="AN932" i="2"/>
  <c r="AL932" i="2"/>
  <c r="AL971" i="2"/>
  <c r="AL1049" i="2"/>
  <c r="AL1133" i="2"/>
  <c r="AN1217" i="2"/>
  <c r="AN1221" i="2"/>
  <c r="AH26" i="12"/>
  <c r="BA26" i="12"/>
  <c r="AY23" i="12"/>
  <c r="BG20" i="12"/>
  <c r="BA119" i="12"/>
  <c r="AH160" i="12"/>
  <c r="BH18" i="12"/>
  <c r="BH19" i="12" s="1"/>
  <c r="BH20" i="12" s="1"/>
  <c r="BH21" i="12" s="1"/>
  <c r="BH22" i="12" s="1"/>
  <c r="BH23" i="12" s="1"/>
  <c r="BH24" i="12" s="1"/>
  <c r="BH25" i="12" s="1"/>
  <c r="BH26" i="12" s="1"/>
  <c r="BH27" i="12" s="1"/>
  <c r="BH28" i="12" s="1"/>
  <c r="BH29" i="12" s="1"/>
  <c r="BH30" i="12" s="1"/>
  <c r="BH31" i="12" s="1"/>
  <c r="BH32" i="12" s="1"/>
  <c r="BH33" i="12" s="1"/>
  <c r="BH34" i="12" s="1"/>
  <c r="BH35" i="12" s="1"/>
  <c r="BH36" i="12" s="1"/>
  <c r="BH37" i="12" s="1"/>
  <c r="BH38" i="12" s="1"/>
  <c r="BH39" i="12" s="1"/>
  <c r="BH40" i="12" s="1"/>
  <c r="BH41" i="12" s="1"/>
  <c r="BH42" i="12" s="1"/>
  <c r="BH43" i="12" s="1"/>
  <c r="BH44" i="12" s="1"/>
  <c r="BH45" i="12" s="1"/>
  <c r="AY25" i="12"/>
  <c r="AH78" i="12"/>
  <c r="BA78" i="12"/>
  <c r="AH119" i="12"/>
  <c r="AY159" i="12"/>
  <c r="AY147" i="12"/>
  <c r="AY155" i="12"/>
  <c r="AL190" i="2"/>
  <c r="AL432" i="2"/>
  <c r="AN477" i="2"/>
  <c r="AL637" i="2"/>
  <c r="BB104" i="12"/>
  <c r="BB108" i="12"/>
  <c r="BB112" i="12"/>
  <c r="AY151" i="12"/>
  <c r="AN233" i="2"/>
  <c r="AN272" i="2"/>
  <c r="AN567" i="2"/>
  <c r="AN362" i="2"/>
  <c r="AL401" i="2"/>
  <c r="AL516" i="2"/>
  <c r="AL559" i="2"/>
  <c r="AL596" i="2"/>
  <c r="AN844" i="2"/>
  <c r="AL475" i="2"/>
  <c r="AL522" i="2"/>
  <c r="AL565" i="2"/>
  <c r="AN350" i="2"/>
  <c r="AN434" i="2"/>
  <c r="AL444" i="2"/>
  <c r="AL518" i="2"/>
  <c r="AL561" i="2"/>
  <c r="AN770" i="2"/>
  <c r="AL801" i="2"/>
  <c r="AN1016" i="2"/>
  <c r="AL514" i="2"/>
  <c r="AL805" i="2"/>
  <c r="AN930" i="2"/>
  <c r="AN1006" i="2"/>
  <c r="AL1180" i="2"/>
  <c r="AN526" i="2"/>
  <c r="AL643" i="2"/>
  <c r="AL803" i="2"/>
  <c r="AN967" i="2"/>
  <c r="AN971" i="2"/>
  <c r="AN1049" i="2"/>
  <c r="AL684" i="2"/>
  <c r="AL723" i="2"/>
  <c r="AL731" i="2"/>
  <c r="AL772" i="2"/>
  <c r="AN807" i="2"/>
  <c r="AN885" i="2"/>
  <c r="AN895" i="2"/>
  <c r="AL768" i="2"/>
  <c r="AL1057" i="2"/>
  <c r="AL1059" i="2"/>
  <c r="AL1129" i="2"/>
  <c r="AN969" i="2"/>
  <c r="AL1053" i="2"/>
  <c r="AN1088" i="2"/>
  <c r="AN883" i="2"/>
  <c r="AN934" i="2"/>
  <c r="AL1051" i="2"/>
  <c r="AN1100" i="2"/>
  <c r="AL1141" i="2"/>
  <c r="AN1133" i="2"/>
  <c r="AL1211" i="2"/>
  <c r="AL1219" i="2"/>
  <c r="K1202" i="2"/>
  <c r="K1038" i="2"/>
  <c r="K874" i="2"/>
  <c r="K710" i="2"/>
  <c r="K546" i="2"/>
  <c r="K382" i="2"/>
  <c r="K1079" i="2"/>
  <c r="K915" i="2"/>
  <c r="K751" i="2"/>
  <c r="K587" i="2"/>
  <c r="K423" i="2"/>
  <c r="K1120" i="2"/>
  <c r="K956" i="2"/>
  <c r="K792" i="2"/>
  <c r="K628" i="2"/>
  <c r="K464" i="2"/>
  <c r="S1202" i="2"/>
  <c r="S1038" i="2"/>
  <c r="S874" i="2"/>
  <c r="S710" i="2"/>
  <c r="S546" i="2"/>
  <c r="S382" i="2"/>
  <c r="S1079" i="2"/>
  <c r="S915" i="2"/>
  <c r="S751" i="2"/>
  <c r="S587" i="2"/>
  <c r="S423" i="2"/>
  <c r="S1120" i="2"/>
  <c r="S956" i="2"/>
  <c r="S792" i="2"/>
  <c r="S628" i="2"/>
  <c r="S464" i="2"/>
  <c r="S300" i="2"/>
  <c r="O136" i="2"/>
  <c r="S136" i="2"/>
  <c r="O833" i="2"/>
  <c r="L1079" i="2"/>
  <c r="L915" i="2"/>
  <c r="L751" i="2"/>
  <c r="L587" i="2"/>
  <c r="L423" i="2"/>
  <c r="L1120" i="2"/>
  <c r="L956" i="2"/>
  <c r="L792" i="2"/>
  <c r="L628" i="2"/>
  <c r="L464" i="2"/>
  <c r="L1161" i="2"/>
  <c r="L997" i="2"/>
  <c r="L833" i="2"/>
  <c r="L669" i="2"/>
  <c r="L505" i="2"/>
  <c r="L341" i="2"/>
  <c r="P1079" i="2"/>
  <c r="P915" i="2"/>
  <c r="P751" i="2"/>
  <c r="P587" i="2"/>
  <c r="P423" i="2"/>
  <c r="P1120" i="2"/>
  <c r="P956" i="2"/>
  <c r="P792" i="2"/>
  <c r="P628" i="2"/>
  <c r="P464" i="2"/>
  <c r="P1161" i="2"/>
  <c r="P997" i="2"/>
  <c r="P833" i="2"/>
  <c r="P669" i="2"/>
  <c r="P505" i="2"/>
  <c r="P341" i="2"/>
  <c r="T1079" i="2"/>
  <c r="T915" i="2"/>
  <c r="T751" i="2"/>
  <c r="T587" i="2"/>
  <c r="T423" i="2"/>
  <c r="T1120" i="2"/>
  <c r="T956" i="2"/>
  <c r="T792" i="2"/>
  <c r="T628" i="2"/>
  <c r="T464" i="2"/>
  <c r="T1161" i="2"/>
  <c r="T997" i="2"/>
  <c r="T833" i="2"/>
  <c r="T669" i="2"/>
  <c r="T505" i="2"/>
  <c r="T341" i="2"/>
  <c r="J54" i="2"/>
  <c r="N54" i="2"/>
  <c r="R54" i="2"/>
  <c r="V54" i="2"/>
  <c r="K95" i="2"/>
  <c r="O95" i="2"/>
  <c r="S95" i="2"/>
  <c r="W95" i="2"/>
  <c r="L136" i="2"/>
  <c r="P136" i="2"/>
  <c r="T136" i="2"/>
  <c r="M177" i="2"/>
  <c r="Q177" i="2"/>
  <c r="U177" i="2"/>
  <c r="J218" i="2"/>
  <c r="N218" i="2"/>
  <c r="R218" i="2"/>
  <c r="V218" i="2"/>
  <c r="K259" i="2"/>
  <c r="O259" i="2"/>
  <c r="S259" i="2"/>
  <c r="W259" i="2"/>
  <c r="L300" i="2"/>
  <c r="Q300" i="2"/>
  <c r="V300" i="2"/>
  <c r="W341" i="2"/>
  <c r="J464" i="2"/>
  <c r="K505" i="2"/>
  <c r="L546" i="2"/>
  <c r="N628" i="2"/>
  <c r="O669" i="2"/>
  <c r="P710" i="2"/>
  <c r="R792" i="2"/>
  <c r="S833" i="2"/>
  <c r="T874" i="2"/>
  <c r="V956" i="2"/>
  <c r="W997" i="2"/>
  <c r="J1120" i="2"/>
  <c r="K1161" i="2"/>
  <c r="L1202" i="2"/>
  <c r="W136" i="2"/>
  <c r="W505" i="2"/>
  <c r="K669" i="2"/>
  <c r="M1120" i="2"/>
  <c r="M956" i="2"/>
  <c r="M792" i="2"/>
  <c r="M628" i="2"/>
  <c r="M464" i="2"/>
  <c r="M1161" i="2"/>
  <c r="M997" i="2"/>
  <c r="M833" i="2"/>
  <c r="M669" i="2"/>
  <c r="M505" i="2"/>
  <c r="M341" i="2"/>
  <c r="M1202" i="2"/>
  <c r="M1038" i="2"/>
  <c r="M874" i="2"/>
  <c r="M710" i="2"/>
  <c r="M546" i="2"/>
  <c r="M382" i="2"/>
  <c r="Q1120" i="2"/>
  <c r="Q956" i="2"/>
  <c r="Q792" i="2"/>
  <c r="Q628" i="2"/>
  <c r="Q464" i="2"/>
  <c r="Q1161" i="2"/>
  <c r="Q997" i="2"/>
  <c r="Q833" i="2"/>
  <c r="Q669" i="2"/>
  <c r="Q505" i="2"/>
  <c r="Q341" i="2"/>
  <c r="Q1202" i="2"/>
  <c r="Q1038" i="2"/>
  <c r="Q874" i="2"/>
  <c r="Q710" i="2"/>
  <c r="Q546" i="2"/>
  <c r="Q382" i="2"/>
  <c r="U1120" i="2"/>
  <c r="U956" i="2"/>
  <c r="U792" i="2"/>
  <c r="U628" i="2"/>
  <c r="U464" i="2"/>
  <c r="U1161" i="2"/>
  <c r="U997" i="2"/>
  <c r="U833" i="2"/>
  <c r="U669" i="2"/>
  <c r="U505" i="2"/>
  <c r="U341" i="2"/>
  <c r="U1202" i="2"/>
  <c r="U1038" i="2"/>
  <c r="U874" i="2"/>
  <c r="U710" i="2"/>
  <c r="U546" i="2"/>
  <c r="U382" i="2"/>
  <c r="K54" i="2"/>
  <c r="O54" i="2"/>
  <c r="S54" i="2"/>
  <c r="W54" i="2"/>
  <c r="L95" i="2"/>
  <c r="P95" i="2"/>
  <c r="T95" i="2"/>
  <c r="M136" i="2"/>
  <c r="Q136" i="2"/>
  <c r="U136" i="2"/>
  <c r="J177" i="2"/>
  <c r="N177" i="2"/>
  <c r="R177" i="2"/>
  <c r="V177" i="2"/>
  <c r="K218" i="2"/>
  <c r="O218" i="2"/>
  <c r="S218" i="2"/>
  <c r="W218" i="2"/>
  <c r="L259" i="2"/>
  <c r="P259" i="2"/>
  <c r="T259" i="2"/>
  <c r="M300" i="2"/>
  <c r="R300" i="2"/>
  <c r="K341" i="2"/>
  <c r="L382" i="2"/>
  <c r="M423" i="2"/>
  <c r="N464" i="2"/>
  <c r="O505" i="2"/>
  <c r="P546" i="2"/>
  <c r="Q587" i="2"/>
  <c r="S669" i="2"/>
  <c r="T710" i="2"/>
  <c r="U751" i="2"/>
  <c r="K997" i="2"/>
  <c r="L1038" i="2"/>
  <c r="M1079" i="2"/>
  <c r="P1202" i="2"/>
  <c r="O1202" i="2"/>
  <c r="O1038" i="2"/>
  <c r="O874" i="2"/>
  <c r="O710" i="2"/>
  <c r="O546" i="2"/>
  <c r="O382" i="2"/>
  <c r="O1079" i="2"/>
  <c r="O915" i="2"/>
  <c r="O751" i="2"/>
  <c r="O587" i="2"/>
  <c r="O423" i="2"/>
  <c r="O1120" i="2"/>
  <c r="O956" i="2"/>
  <c r="O792" i="2"/>
  <c r="O628" i="2"/>
  <c r="O464" i="2"/>
  <c r="O300" i="2"/>
  <c r="W1202" i="2"/>
  <c r="W1038" i="2"/>
  <c r="W874" i="2"/>
  <c r="W710" i="2"/>
  <c r="W546" i="2"/>
  <c r="W382" i="2"/>
  <c r="W1079" i="2"/>
  <c r="W915" i="2"/>
  <c r="W751" i="2"/>
  <c r="W587" i="2"/>
  <c r="W423" i="2"/>
  <c r="W1120" i="2"/>
  <c r="W956" i="2"/>
  <c r="W792" i="2"/>
  <c r="W628" i="2"/>
  <c r="W464" i="2"/>
  <c r="W300" i="2"/>
  <c r="K136" i="2"/>
  <c r="K300" i="2"/>
  <c r="S341" i="2"/>
  <c r="S997" i="2"/>
  <c r="W1161" i="2"/>
  <c r="J1161" i="2"/>
  <c r="J997" i="2"/>
  <c r="J833" i="2"/>
  <c r="J669" i="2"/>
  <c r="J505" i="2"/>
  <c r="J341" i="2"/>
  <c r="J1202" i="2"/>
  <c r="J1038" i="2"/>
  <c r="J874" i="2"/>
  <c r="J710" i="2"/>
  <c r="J546" i="2"/>
  <c r="J382" i="2"/>
  <c r="J1079" i="2"/>
  <c r="J915" i="2"/>
  <c r="J751" i="2"/>
  <c r="J587" i="2"/>
  <c r="J423" i="2"/>
  <c r="N1161" i="2"/>
  <c r="N997" i="2"/>
  <c r="N833" i="2"/>
  <c r="N669" i="2"/>
  <c r="N505" i="2"/>
  <c r="N341" i="2"/>
  <c r="N1202" i="2"/>
  <c r="N1038" i="2"/>
  <c r="N874" i="2"/>
  <c r="N710" i="2"/>
  <c r="N546" i="2"/>
  <c r="N382" i="2"/>
  <c r="N1079" i="2"/>
  <c r="N915" i="2"/>
  <c r="N751" i="2"/>
  <c r="N587" i="2"/>
  <c r="N423" i="2"/>
  <c r="R1161" i="2"/>
  <c r="R997" i="2"/>
  <c r="R833" i="2"/>
  <c r="R669" i="2"/>
  <c r="R505" i="2"/>
  <c r="R341" i="2"/>
  <c r="R1202" i="2"/>
  <c r="R1038" i="2"/>
  <c r="R874" i="2"/>
  <c r="R710" i="2"/>
  <c r="R546" i="2"/>
  <c r="R382" i="2"/>
  <c r="R1079" i="2"/>
  <c r="R915" i="2"/>
  <c r="R751" i="2"/>
  <c r="R587" i="2"/>
  <c r="R423" i="2"/>
  <c r="V1161" i="2"/>
  <c r="V997" i="2"/>
  <c r="V833" i="2"/>
  <c r="V669" i="2"/>
  <c r="V505" i="2"/>
  <c r="V341" i="2"/>
  <c r="V1202" i="2"/>
  <c r="V1038" i="2"/>
  <c r="V874" i="2"/>
  <c r="V710" i="2"/>
  <c r="V546" i="2"/>
  <c r="V382" i="2"/>
  <c r="V1079" i="2"/>
  <c r="V915" i="2"/>
  <c r="V751" i="2"/>
  <c r="V587" i="2"/>
  <c r="V423" i="2"/>
  <c r="L54" i="2"/>
  <c r="P54" i="2"/>
  <c r="T54" i="2"/>
  <c r="M95" i="2"/>
  <c r="Q95" i="2"/>
  <c r="U95" i="2"/>
  <c r="J136" i="2"/>
  <c r="N136" i="2"/>
  <c r="R136" i="2"/>
  <c r="V136" i="2"/>
  <c r="K177" i="2"/>
  <c r="O177" i="2"/>
  <c r="S177" i="2"/>
  <c r="W177" i="2"/>
  <c r="L218" i="2"/>
  <c r="P218" i="2"/>
  <c r="T218" i="2"/>
  <c r="M259" i="2"/>
  <c r="Q259" i="2"/>
  <c r="U259" i="2"/>
  <c r="J300" i="2"/>
  <c r="N300" i="2"/>
  <c r="T300" i="2"/>
  <c r="O341" i="2"/>
  <c r="P382" i="2"/>
  <c r="Q423" i="2"/>
  <c r="R464" i="2"/>
  <c r="S505" i="2"/>
  <c r="T546" i="2"/>
  <c r="U587" i="2"/>
  <c r="V628" i="2"/>
  <c r="W669" i="2"/>
  <c r="J792" i="2"/>
  <c r="K833" i="2"/>
  <c r="L874" i="2"/>
  <c r="M915" i="2"/>
  <c r="N956" i="2"/>
  <c r="O997" i="2"/>
  <c r="P1038" i="2"/>
  <c r="Q1079" i="2"/>
  <c r="R1120" i="2"/>
  <c r="S1161" i="2"/>
  <c r="T1202" i="2"/>
  <c r="M47" i="10"/>
  <c r="O44" i="10"/>
  <c r="I47" i="10"/>
  <c r="G44" i="10"/>
  <c r="C101" i="10"/>
  <c r="C84" i="10"/>
  <c r="E101" i="10"/>
  <c r="E15" i="10"/>
  <c r="I15" i="10"/>
  <c r="G15" i="10"/>
  <c r="AL108" i="2" l="1"/>
  <c r="BB114" i="12"/>
  <c r="BB110" i="12"/>
  <c r="AN67" i="12"/>
  <c r="AN67" i="2" s="1"/>
  <c r="AL25" i="12"/>
  <c r="AL25" i="2" s="1"/>
  <c r="AN114" i="12"/>
  <c r="AN114" i="2" s="1"/>
  <c r="AN110" i="12"/>
  <c r="AN110" i="2" s="1"/>
  <c r="AL110" i="2"/>
  <c r="AY120" i="12"/>
  <c r="AH120" i="12" s="1"/>
  <c r="AH120" i="2" s="1"/>
  <c r="BB106" i="12"/>
  <c r="AN106" i="12"/>
  <c r="AN106" i="2" s="1"/>
  <c r="BB75" i="12"/>
  <c r="AN65" i="12"/>
  <c r="AN65" i="2" s="1"/>
  <c r="BB65" i="12"/>
  <c r="AL65" i="2"/>
  <c r="AL63" i="2"/>
  <c r="BB63" i="12"/>
  <c r="AL389" i="2"/>
  <c r="AL17" i="12"/>
  <c r="AL19" i="12"/>
  <c r="AN430" i="2"/>
  <c r="AL118" i="12"/>
  <c r="BB118" i="12" s="1"/>
  <c r="AN651" i="2"/>
  <c r="AN528" i="2"/>
  <c r="AN553" i="2"/>
  <c r="AL200" i="2"/>
  <c r="AL717" i="2"/>
  <c r="AL21" i="12"/>
  <c r="AL21" i="2" s="1"/>
  <c r="AL471" i="2"/>
  <c r="AL594" i="2"/>
  <c r="AL758" i="2"/>
  <c r="AL774" i="2"/>
  <c r="AL61" i="12"/>
  <c r="AN61" i="12" s="1"/>
  <c r="AN61" i="2" s="1"/>
  <c r="AN348" i="2"/>
  <c r="AL487" i="2"/>
  <c r="AL102" i="12"/>
  <c r="AN102" i="12" s="1"/>
  <c r="AN102" i="2" s="1"/>
  <c r="AL266" i="2"/>
  <c r="AN512" i="2"/>
  <c r="AL77" i="12"/>
  <c r="AL77" i="2" s="1"/>
  <c r="AL159" i="12"/>
  <c r="AL159" i="2" s="1"/>
  <c r="AL635" i="2"/>
  <c r="F65" i="8"/>
  <c r="AL143" i="2"/>
  <c r="AL356" i="2"/>
  <c r="AL188" i="2"/>
  <c r="AN641" i="2"/>
  <c r="AN1092" i="2"/>
  <c r="AN151" i="12"/>
  <c r="AN151" i="2" s="1"/>
  <c r="AN157" i="12"/>
  <c r="AN157" i="2" s="1"/>
  <c r="AN1098" i="2"/>
  <c r="AN352" i="2"/>
  <c r="AN682" i="2"/>
  <c r="AN686" i="2"/>
  <c r="BB73" i="12"/>
  <c r="AL1092" i="2"/>
  <c r="AL321" i="2"/>
  <c r="AL725" i="2"/>
  <c r="AL764" i="2"/>
  <c r="AN1094" i="2"/>
  <c r="AL729" i="2"/>
  <c r="AL69" i="2"/>
  <c r="AN764" i="2"/>
  <c r="AN936" i="2"/>
  <c r="AN516" i="2"/>
  <c r="AL555" i="2"/>
  <c r="AL313" i="2"/>
  <c r="AL270" i="2"/>
  <c r="AL602" i="2"/>
  <c r="AL73" i="2"/>
  <c r="AN975" i="2"/>
  <c r="AN727" i="2"/>
  <c r="AN188" i="2"/>
  <c r="AN196" i="2"/>
  <c r="AL196" i="2"/>
  <c r="BB151" i="12"/>
  <c r="AN149" i="12"/>
  <c r="AN149" i="2" s="1"/>
  <c r="AL1178" i="2"/>
  <c r="AN1131" i="2"/>
  <c r="AN760" i="2"/>
  <c r="AN192" i="2"/>
  <c r="AN1180" i="2"/>
  <c r="AL850" i="2"/>
  <c r="AN731" i="2"/>
  <c r="AN725" i="2"/>
  <c r="AN690" i="2"/>
  <c r="AN678" i="2"/>
  <c r="AN524" i="2"/>
  <c r="AN282" i="2"/>
  <c r="AN231" i="2"/>
  <c r="AN225" i="2"/>
  <c r="AN227" i="2"/>
  <c r="AN184" i="2"/>
  <c r="AL184" i="2"/>
  <c r="BB145" i="12"/>
  <c r="AN145" i="12"/>
  <c r="AN145" i="2" s="1"/>
  <c r="AN688" i="2"/>
  <c r="AY79" i="12"/>
  <c r="AH79" i="12" s="1"/>
  <c r="AH79" i="2" s="1"/>
  <c r="AN1129" i="2"/>
  <c r="AL1094" i="2"/>
  <c r="AN721" i="2"/>
  <c r="BB116" i="12"/>
  <c r="AN647" i="2"/>
  <c r="AN1170" i="2"/>
  <c r="AN364" i="2"/>
  <c r="AN481" i="2"/>
  <c r="AN75" i="12"/>
  <c r="AN75" i="2" s="1"/>
  <c r="AL1213" i="2"/>
  <c r="AL481" i="2"/>
  <c r="AL274" i="2"/>
  <c r="AL352" i="2"/>
  <c r="AN239" i="2"/>
  <c r="AN729" i="2"/>
  <c r="AN692" i="2"/>
  <c r="AN803" i="2"/>
  <c r="AN153" i="12"/>
  <c r="AN153" i="2" s="1"/>
  <c r="AL75" i="2"/>
  <c r="AL71" i="2"/>
  <c r="AN1057" i="2"/>
  <c r="AH653" i="2"/>
  <c r="BB143" i="12"/>
  <c r="V1144" i="2"/>
  <c r="AH1144" i="2"/>
  <c r="AH1022" i="2"/>
  <c r="AL360" i="2"/>
  <c r="BB149" i="12"/>
  <c r="AL965" i="2"/>
  <c r="AN965" i="2"/>
  <c r="V1062" i="2"/>
  <c r="AH1062" i="2"/>
  <c r="V898" i="2"/>
  <c r="AH898" i="2"/>
  <c r="AL719" i="2"/>
  <c r="AN719" i="2"/>
  <c r="AN438" i="2"/>
  <c r="V160" i="12"/>
  <c r="V160" i="2" s="1"/>
  <c r="AH160" i="2"/>
  <c r="AL278" i="2"/>
  <c r="AN278" i="2"/>
  <c r="AL309" i="2"/>
  <c r="AN309" i="2"/>
  <c r="AZ73" i="12"/>
  <c r="BL73" i="12" s="1"/>
  <c r="BM73" i="12" s="1"/>
  <c r="AZ63" i="12"/>
  <c r="AZ106" i="12"/>
  <c r="AZ116" i="12"/>
  <c r="BL116" i="12" s="1"/>
  <c r="BM116" i="12" s="1"/>
  <c r="AZ71" i="12"/>
  <c r="BL71" i="12" s="1"/>
  <c r="BM71" i="12" s="1"/>
  <c r="AZ108" i="12"/>
  <c r="BL108" i="12" s="1"/>
  <c r="BM108" i="12" s="1"/>
  <c r="AZ118" i="12"/>
  <c r="AZ110" i="12"/>
  <c r="AZ23" i="12"/>
  <c r="BL23" i="12" s="1"/>
  <c r="BM23" i="12" s="1"/>
  <c r="AZ143" i="12"/>
  <c r="BL143" i="12" s="1"/>
  <c r="BM143" i="12" s="1"/>
  <c r="AZ19" i="12"/>
  <c r="AZ102" i="12"/>
  <c r="AZ147" i="12"/>
  <c r="BL147" i="12" s="1"/>
  <c r="BM147" i="12" s="1"/>
  <c r="AZ61" i="12"/>
  <c r="BL61" i="12" s="1"/>
  <c r="AZ149" i="12"/>
  <c r="BL149" i="12" s="1"/>
  <c r="BM149" i="12" s="1"/>
  <c r="AZ114" i="12"/>
  <c r="AZ21" i="12"/>
  <c r="BL21" i="12" s="1"/>
  <c r="AZ25" i="12"/>
  <c r="BL25" i="12" s="1"/>
  <c r="AZ157" i="12"/>
  <c r="BL157" i="12" s="1"/>
  <c r="BM157" i="12" s="1"/>
  <c r="AZ112" i="12"/>
  <c r="BL112" i="12" s="1"/>
  <c r="BM112" i="12" s="1"/>
  <c r="AZ145" i="12"/>
  <c r="BL145" i="12" s="1"/>
  <c r="BM145" i="12" s="1"/>
  <c r="AZ153" i="12"/>
  <c r="BL153" i="12" s="1"/>
  <c r="BM153" i="12" s="1"/>
  <c r="AZ69" i="12"/>
  <c r="BL69" i="12" s="1"/>
  <c r="BM69" i="12" s="1"/>
  <c r="AZ65" i="12"/>
  <c r="AZ17" i="12"/>
  <c r="BL17" i="12" s="1"/>
  <c r="AZ77" i="12"/>
  <c r="BL77" i="12" s="1"/>
  <c r="BM77" i="12" s="1"/>
  <c r="AZ151" i="12"/>
  <c r="BL151" i="12" s="1"/>
  <c r="BM151" i="12" s="1"/>
  <c r="AZ155" i="12"/>
  <c r="BL155" i="12" s="1"/>
  <c r="BM155" i="12" s="1"/>
  <c r="V488" i="2"/>
  <c r="AH488" i="2"/>
  <c r="V119" i="12"/>
  <c r="V119" i="2" s="1"/>
  <c r="AH119" i="2"/>
  <c r="AZ159" i="12"/>
  <c r="BL159" i="12" s="1"/>
  <c r="AL442" i="2"/>
  <c r="AN442" i="2"/>
  <c r="AN559" i="2"/>
  <c r="AZ104" i="12"/>
  <c r="BL104" i="12" s="1"/>
  <c r="BM104" i="12" s="1"/>
  <c r="AZ67" i="12"/>
  <c r="BB153" i="12"/>
  <c r="V693" i="2"/>
  <c r="AH693" i="2"/>
  <c r="AL438" i="2"/>
  <c r="AZ75" i="12"/>
  <c r="AH857" i="2"/>
  <c r="AH201" i="2"/>
  <c r="AH283" i="2"/>
  <c r="AH324" i="2"/>
  <c r="V939" i="2"/>
  <c r="AH939" i="2"/>
  <c r="AL116" i="2"/>
  <c r="AL317" i="2"/>
  <c r="AH611" i="2"/>
  <c r="AH365" i="2"/>
  <c r="AH775" i="2"/>
  <c r="V1021" i="2"/>
  <c r="AH1021" i="2"/>
  <c r="V78" i="12"/>
  <c r="V78" i="2" s="1"/>
  <c r="AH78" i="2"/>
  <c r="BB67" i="12"/>
  <c r="AH816" i="2"/>
  <c r="AH1226" i="2"/>
  <c r="V980" i="2"/>
  <c r="AH980" i="2"/>
  <c r="AL690" i="2"/>
  <c r="AL811" i="2"/>
  <c r="AN235" i="2"/>
  <c r="AH447" i="2"/>
  <c r="AH406" i="2"/>
  <c r="BB71" i="12"/>
  <c r="AH570" i="2"/>
  <c r="AH652" i="2"/>
  <c r="AH734" i="2"/>
  <c r="V1185" i="2"/>
  <c r="AH1185" i="2"/>
  <c r="V242" i="2"/>
  <c r="AH242" i="2"/>
  <c r="BB69" i="12"/>
  <c r="AH1103" i="2"/>
  <c r="AH529" i="2"/>
  <c r="BB157" i="12"/>
  <c r="AN772" i="2"/>
  <c r="AN684" i="2"/>
  <c r="V26" i="12"/>
  <c r="V26" i="2" s="1"/>
  <c r="AH26" i="2"/>
  <c r="AL1223" i="2"/>
  <c r="AL1137" i="2"/>
  <c r="AL1096" i="2"/>
  <c r="AL973" i="2"/>
  <c r="AL1055" i="2"/>
  <c r="AL1012" i="2"/>
  <c r="AL934" i="2"/>
  <c r="AL883" i="2"/>
  <c r="AL762" i="2"/>
  <c r="AL766" i="2"/>
  <c r="AN1012" i="2"/>
  <c r="AL569" i="2"/>
  <c r="AL436" i="2"/>
  <c r="AL557" i="2"/>
  <c r="AL770" i="2"/>
  <c r="AL319" i="2"/>
  <c r="AL520" i="2"/>
  <c r="AL397" i="2"/>
  <c r="AL354" i="2"/>
  <c r="AN155" i="12"/>
  <c r="AN155" i="2" s="1"/>
  <c r="AN147" i="12"/>
  <c r="AN147" i="2" s="1"/>
  <c r="AN569" i="2"/>
  <c r="AL1172" i="2"/>
  <c r="AL887" i="2"/>
  <c r="AN977" i="2"/>
  <c r="AL977" i="2"/>
  <c r="AL891" i="2"/>
  <c r="AL809" i="2"/>
  <c r="AL842" i="2"/>
  <c r="AL526" i="2"/>
  <c r="AL479" i="2"/>
  <c r="AL604" i="2"/>
  <c r="AL483" i="2"/>
  <c r="AL311" i="2"/>
  <c r="AL606" i="2"/>
  <c r="AL563" i="2"/>
  <c r="AL446" i="2"/>
  <c r="AL393" i="2"/>
  <c r="AL241" i="2"/>
  <c r="AL198" i="2"/>
  <c r="AL1215" i="2"/>
  <c r="AL1090" i="2"/>
  <c r="AL1008" i="2"/>
  <c r="AN973" i="2"/>
  <c r="AL848" i="2"/>
  <c r="AL969" i="2"/>
  <c r="AL813" i="2"/>
  <c r="AL852" i="2"/>
  <c r="AN813" i="2"/>
  <c r="AL649" i="2"/>
  <c r="AL600" i="2"/>
  <c r="AL405" i="2"/>
  <c r="AL358" i="2"/>
  <c r="AN436" i="2"/>
  <c r="AL844" i="2"/>
  <c r="AL315" i="2"/>
  <c r="AL280" i="2"/>
  <c r="AL237" i="2"/>
  <c r="AL194" i="2"/>
  <c r="AL608" i="2"/>
  <c r="AN393" i="2"/>
  <c r="AL276" i="2"/>
  <c r="BB23" i="12"/>
  <c r="AL23" i="2"/>
  <c r="AN1176" i="2"/>
  <c r="AL1176" i="2"/>
  <c r="AL1047" i="2"/>
  <c r="AL926" i="2"/>
  <c r="AN809" i="2"/>
  <c r="AL639" i="2"/>
  <c r="AL440" i="2"/>
  <c r="AL485" i="2"/>
  <c r="AL350" i="2"/>
  <c r="AL473" i="2"/>
  <c r="AN557" i="2"/>
  <c r="AL399" i="2"/>
  <c r="AL362" i="2"/>
  <c r="AL272" i="2"/>
  <c r="AL186" i="2"/>
  <c r="AL229" i="2"/>
  <c r="AL268" i="2"/>
  <c r="AL680" i="2"/>
  <c r="AN475" i="2"/>
  <c r="AN311" i="2"/>
  <c r="AN1223" i="2"/>
  <c r="AN1215" i="2"/>
  <c r="AN1141" i="2"/>
  <c r="AN852" i="2"/>
  <c r="AN766" i="2"/>
  <c r="AN649" i="2"/>
  <c r="AN805" i="2"/>
  <c r="AN801" i="2"/>
  <c r="AN600" i="2"/>
  <c r="AN561" i="2"/>
  <c r="AN483" i="2"/>
  <c r="AN596" i="2"/>
  <c r="AN485" i="2"/>
  <c r="AN440" i="2"/>
  <c r="AN315" i="2"/>
  <c r="AN399" i="2"/>
  <c r="AN280" i="2"/>
  <c r="AN186" i="2"/>
  <c r="BB155" i="12"/>
  <c r="AH366" i="2"/>
  <c r="AN268" i="2"/>
  <c r="AN23" i="12"/>
  <c r="AN23" i="2" s="1"/>
  <c r="AN358" i="2"/>
  <c r="AN1172" i="2"/>
  <c r="AH530" i="2"/>
  <c r="AH612" i="2"/>
  <c r="AN229" i="2"/>
  <c r="AN1137" i="2"/>
  <c r="AN1096" i="2"/>
  <c r="AN1008" i="2"/>
  <c r="AN887" i="2"/>
  <c r="AN1047" i="2"/>
  <c r="AN1059" i="2"/>
  <c r="AH694" i="2"/>
  <c r="AN762" i="2"/>
  <c r="AH817" i="2"/>
  <c r="AN680" i="2"/>
  <c r="AN643" i="2"/>
  <c r="AN1055" i="2"/>
  <c r="AH1186" i="2"/>
  <c r="AH899" i="2"/>
  <c r="AH735" i="2"/>
  <c r="AH571" i="2"/>
  <c r="AN518" i="2"/>
  <c r="AN444" i="2"/>
  <c r="AH448" i="2"/>
  <c r="AN604" i="2"/>
  <c r="AN522" i="2"/>
  <c r="AN520" i="2"/>
  <c r="AN473" i="2"/>
  <c r="AN401" i="2"/>
  <c r="AN319" i="2"/>
  <c r="AN237" i="2"/>
  <c r="AN194" i="2"/>
  <c r="AH202" i="2"/>
  <c r="BB147" i="12"/>
  <c r="AN432" i="2"/>
  <c r="AN354" i="2"/>
  <c r="AH325" i="2"/>
  <c r="AH284" i="2"/>
  <c r="AN198" i="2"/>
  <c r="AY161" i="12"/>
  <c r="AH161" i="12" s="1"/>
  <c r="AH161" i="2" s="1"/>
  <c r="AN639" i="2"/>
  <c r="AH776" i="2"/>
  <c r="AH243" i="2"/>
  <c r="AN241" i="2"/>
  <c r="AN1219" i="2"/>
  <c r="AN1211" i="2"/>
  <c r="AH1063" i="2"/>
  <c r="AH1145" i="2"/>
  <c r="AN1090" i="2"/>
  <c r="AN1053" i="2"/>
  <c r="AN1051" i="2"/>
  <c r="AH940" i="2"/>
  <c r="AH1104" i="2"/>
  <c r="AH981" i="2"/>
  <c r="AN848" i="2"/>
  <c r="AN723" i="2"/>
  <c r="AH858" i="2"/>
  <c r="AN842" i="2"/>
  <c r="AN891" i="2"/>
  <c r="AN768" i="2"/>
  <c r="AN926" i="2"/>
  <c r="AN608" i="2"/>
  <c r="AN405" i="2"/>
  <c r="AN637" i="2"/>
  <c r="AN565" i="2"/>
  <c r="AN563" i="2"/>
  <c r="AN514" i="2"/>
  <c r="AH489" i="2"/>
  <c r="AH407" i="2"/>
  <c r="AN479" i="2"/>
  <c r="AN397" i="2"/>
  <c r="AN606" i="2"/>
  <c r="BG21" i="12"/>
  <c r="AN276" i="2"/>
  <c r="AN190" i="2"/>
  <c r="AY27" i="12"/>
  <c r="AH27" i="12" s="1"/>
  <c r="AH27" i="2" s="1"/>
  <c r="BI20" i="12"/>
  <c r="BI19" i="12"/>
  <c r="BI18" i="12"/>
  <c r="BC65" i="12" l="1"/>
  <c r="BC75" i="12"/>
  <c r="BB25" i="12"/>
  <c r="BC25" i="12" s="1"/>
  <c r="BM25" i="12"/>
  <c r="AN25" i="12"/>
  <c r="AN25" i="2" s="1"/>
  <c r="AN17" i="12"/>
  <c r="AN17" i="2" s="1"/>
  <c r="V1145" i="2"/>
  <c r="AN774" i="2"/>
  <c r="AN758" i="2"/>
  <c r="AN676" i="2"/>
  <c r="AL676" i="2"/>
  <c r="AL610" i="2"/>
  <c r="AL553" i="2"/>
  <c r="AN471" i="2"/>
  <c r="AN487" i="2"/>
  <c r="AN389" i="2"/>
  <c r="AL323" i="2"/>
  <c r="V243" i="2"/>
  <c r="BM159" i="12"/>
  <c r="BM160" i="12" s="1"/>
  <c r="V161" i="12"/>
  <c r="AD163" i="12" s="1"/>
  <c r="AL118" i="2"/>
  <c r="BM61" i="12"/>
  <c r="AN733" i="2"/>
  <c r="AL528" i="2"/>
  <c r="AN610" i="2"/>
  <c r="AL651" i="2"/>
  <c r="AN323" i="2"/>
  <c r="AN307" i="2"/>
  <c r="AL307" i="2"/>
  <c r="AN594" i="2"/>
  <c r="BB102" i="12"/>
  <c r="BB119" i="12" s="1"/>
  <c r="BB120" i="12" s="1"/>
  <c r="AN120" i="12" s="1"/>
  <c r="AN120" i="2" s="1"/>
  <c r="AN202" i="2"/>
  <c r="BB21" i="12"/>
  <c r="BC21" i="12" s="1"/>
  <c r="BM21" i="12"/>
  <c r="AN266" i="2"/>
  <c r="AN717" i="2"/>
  <c r="AN284" i="2"/>
  <c r="AN635" i="2"/>
  <c r="AL733" i="2"/>
  <c r="AL512" i="2"/>
  <c r="AN366" i="2"/>
  <c r="AN118" i="12"/>
  <c r="AN118" i="2" s="1"/>
  <c r="AN200" i="2"/>
  <c r="AN21" i="12"/>
  <c r="AN21" i="2" s="1"/>
  <c r="AN77" i="12"/>
  <c r="AN77" i="2" s="1"/>
  <c r="BB159" i="12"/>
  <c r="BC159" i="12" s="1"/>
  <c r="AL430" i="2"/>
  <c r="AL1061" i="2"/>
  <c r="AN448" i="2"/>
  <c r="AN159" i="12"/>
  <c r="AN159" i="2" s="1"/>
  <c r="AL348" i="2"/>
  <c r="BB77" i="12"/>
  <c r="BC77" i="12" s="1"/>
  <c r="AN1061" i="2"/>
  <c r="AL102" i="2"/>
  <c r="BB61" i="12"/>
  <c r="BC61" i="12" s="1"/>
  <c r="AL61" i="2"/>
  <c r="V1186" i="2"/>
  <c r="V981" i="2"/>
  <c r="V694" i="2"/>
  <c r="V120" i="12"/>
  <c r="AD122" i="12" s="1"/>
  <c r="V79" i="12"/>
  <c r="AD81" i="12" s="1"/>
  <c r="BC108" i="12"/>
  <c r="BC151" i="12"/>
  <c r="BC153" i="12"/>
  <c r="BC145" i="12"/>
  <c r="BB19" i="12"/>
  <c r="BC19" i="12" s="1"/>
  <c r="BC155" i="12"/>
  <c r="AL19" i="2"/>
  <c r="BB17" i="12"/>
  <c r="BC17" i="12" s="1"/>
  <c r="BM17" i="12"/>
  <c r="AL17" i="2"/>
  <c r="AH244" i="2"/>
  <c r="BC157" i="12"/>
  <c r="AH285" i="2"/>
  <c r="BL75" i="12"/>
  <c r="BM75" i="12" s="1"/>
  <c r="BL65" i="12"/>
  <c r="BM65" i="12" s="1"/>
  <c r="AH1023" i="2"/>
  <c r="AH736" i="2"/>
  <c r="AH449" i="2"/>
  <c r="AH367" i="2"/>
  <c r="BC104" i="12"/>
  <c r="AZ80" i="12"/>
  <c r="AH80" i="12" s="1"/>
  <c r="AH80" i="2" s="1"/>
  <c r="BC23" i="12"/>
  <c r="BL19" i="12"/>
  <c r="BL26" i="12" s="1"/>
  <c r="AN325" i="2"/>
  <c r="BC149" i="12"/>
  <c r="AH203" i="2"/>
  <c r="BC67" i="12"/>
  <c r="V365" i="2"/>
  <c r="V324" i="2"/>
  <c r="V857" i="2"/>
  <c r="BL102" i="12"/>
  <c r="AH1064" i="2"/>
  <c r="AH326" i="2"/>
  <c r="V406" i="2"/>
  <c r="V611" i="2"/>
  <c r="V612" i="2"/>
  <c r="BL114" i="12"/>
  <c r="BM114" i="12" s="1"/>
  <c r="BC114" i="12"/>
  <c r="BC143" i="12"/>
  <c r="BC69" i="12"/>
  <c r="V201" i="2"/>
  <c r="V1063" i="2"/>
  <c r="V776" i="2"/>
  <c r="V775" i="2"/>
  <c r="BL106" i="12"/>
  <c r="BM106" i="12" s="1"/>
  <c r="BC106" i="12"/>
  <c r="V570" i="2"/>
  <c r="AN243" i="2"/>
  <c r="AZ121" i="12"/>
  <c r="AH121" i="12" s="1"/>
  <c r="AH121" i="2" s="1"/>
  <c r="V529" i="2"/>
  <c r="V530" i="2"/>
  <c r="V1103" i="2"/>
  <c r="V1104" i="2"/>
  <c r="V652" i="2"/>
  <c r="V653" i="2"/>
  <c r="BC73" i="12"/>
  <c r="V1226" i="2"/>
  <c r="V283" i="2"/>
  <c r="BL110" i="12"/>
  <c r="BM110" i="12" s="1"/>
  <c r="BC110" i="12"/>
  <c r="V734" i="2"/>
  <c r="V735" i="2"/>
  <c r="V447" i="2"/>
  <c r="BL67" i="12"/>
  <c r="BM67" i="12" s="1"/>
  <c r="BC118" i="12"/>
  <c r="BL118" i="12"/>
  <c r="BM118" i="12" s="1"/>
  <c r="BC112" i="12"/>
  <c r="BC116" i="12"/>
  <c r="AH654" i="2"/>
  <c r="BC147" i="12"/>
  <c r="V816" i="2"/>
  <c r="V817" i="2"/>
  <c r="BC71" i="12"/>
  <c r="BC63" i="12"/>
  <c r="BL63" i="12"/>
  <c r="V27" i="12"/>
  <c r="V27" i="2" s="1"/>
  <c r="AH613" i="2"/>
  <c r="AH408" i="2"/>
  <c r="AH777" i="2"/>
  <c r="AN694" i="2"/>
  <c r="BL160" i="12"/>
  <c r="BG22" i="12"/>
  <c r="AH490" i="2"/>
  <c r="AH982" i="2"/>
  <c r="AH1187" i="2"/>
  <c r="AZ28" i="12"/>
  <c r="AH28" i="12" s="1"/>
  <c r="AH28" i="2" s="1"/>
  <c r="AH531" i="2"/>
  <c r="AH695" i="2"/>
  <c r="AH859" i="2"/>
  <c r="AH1227" i="2"/>
  <c r="AH1228" i="2"/>
  <c r="AH1146" i="2"/>
  <c r="AH900" i="2"/>
  <c r="AH572" i="2"/>
  <c r="AH941" i="2"/>
  <c r="AH818" i="2"/>
  <c r="AH1105" i="2"/>
  <c r="AZ162" i="12"/>
  <c r="AH162" i="12" s="1"/>
  <c r="AH162" i="2" s="1"/>
  <c r="BI21" i="12"/>
  <c r="V161" i="2" l="1"/>
  <c r="V940" i="2"/>
  <c r="AN776" i="2"/>
  <c r="AN653" i="2"/>
  <c r="AN612" i="2"/>
  <c r="AN571" i="2"/>
  <c r="AN489" i="2"/>
  <c r="V489" i="2"/>
  <c r="AN407" i="2"/>
  <c r="AN326" i="2"/>
  <c r="BB160" i="12"/>
  <c r="BB161" i="12" s="1"/>
  <c r="AN161" i="12" s="1"/>
  <c r="AN161" i="2" s="1"/>
  <c r="AN735" i="2"/>
  <c r="BC102" i="12"/>
  <c r="AN530" i="2"/>
  <c r="AN799" i="2"/>
  <c r="AL799" i="2"/>
  <c r="BB78" i="12"/>
  <c r="BB79" i="12" s="1"/>
  <c r="AN79" i="12" s="1"/>
  <c r="AN79" i="2" s="1"/>
  <c r="AL881" i="2"/>
  <c r="AN881" i="2"/>
  <c r="AL1184" i="2"/>
  <c r="AN1184" i="2"/>
  <c r="AL1143" i="2"/>
  <c r="AN1143" i="2"/>
  <c r="AN897" i="2"/>
  <c r="AL897" i="2"/>
  <c r="AN1127" i="2"/>
  <c r="AL1127" i="2"/>
  <c r="AL1102" i="2"/>
  <c r="AN1102" i="2"/>
  <c r="AN1225" i="2"/>
  <c r="AL1225" i="2"/>
  <c r="AL815" i="2"/>
  <c r="AN815" i="2"/>
  <c r="AL979" i="2"/>
  <c r="AN979" i="2"/>
  <c r="AL856" i="2"/>
  <c r="AN856" i="2"/>
  <c r="AL963" i="2"/>
  <c r="AN963" i="2"/>
  <c r="AN938" i="2"/>
  <c r="AL938" i="2"/>
  <c r="AN1004" i="2"/>
  <c r="AL1004" i="2"/>
  <c r="AL1086" i="2"/>
  <c r="AN1086" i="2"/>
  <c r="AN922" i="2"/>
  <c r="AL922" i="2"/>
  <c r="AN1209" i="2"/>
  <c r="AL1209" i="2"/>
  <c r="AN1168" i="2"/>
  <c r="AL1168" i="2"/>
  <c r="AN1020" i="2"/>
  <c r="AL1020" i="2"/>
  <c r="AN840" i="2"/>
  <c r="AL840" i="2"/>
  <c r="AL1045" i="2"/>
  <c r="AN1045" i="2"/>
  <c r="V120" i="2"/>
  <c r="V79" i="2"/>
  <c r="AN19" i="12"/>
  <c r="AN19" i="2" s="1"/>
  <c r="BB26" i="12"/>
  <c r="BB27" i="12" s="1"/>
  <c r="AN27" i="12" s="1"/>
  <c r="AN27" i="2" s="1"/>
  <c r="AN572" i="2"/>
  <c r="BM19" i="12"/>
  <c r="BM26" i="12" s="1"/>
  <c r="BC26" i="12" s="1"/>
  <c r="V325" i="2"/>
  <c r="V1022" i="2"/>
  <c r="V1227" i="2"/>
  <c r="BM102" i="12"/>
  <c r="BM119" i="12" s="1"/>
  <c r="BL119" i="12"/>
  <c r="BC160" i="12"/>
  <c r="BM63" i="12"/>
  <c r="BM78" i="12" s="1"/>
  <c r="BL78" i="12"/>
  <c r="V899" i="2"/>
  <c r="V202" i="2"/>
  <c r="V858" i="2"/>
  <c r="V366" i="2"/>
  <c r="V284" i="2"/>
  <c r="V448" i="2"/>
  <c r="V571" i="2"/>
  <c r="V407" i="2"/>
  <c r="AD29" i="12"/>
  <c r="BG23" i="12"/>
  <c r="BI22" i="12"/>
  <c r="BC162" i="12" l="1"/>
  <c r="AN162" i="12" s="1"/>
  <c r="AN654" i="2"/>
  <c r="AN408" i="2"/>
  <c r="AN531" i="2"/>
  <c r="AN490" i="2"/>
  <c r="AN858" i="2"/>
  <c r="AN1227" i="2"/>
  <c r="AN1022" i="2"/>
  <c r="AN1145" i="2"/>
  <c r="AN817" i="2"/>
  <c r="AN940" i="2"/>
  <c r="AN1063" i="2"/>
  <c r="AN1186" i="2"/>
  <c r="AN1104" i="2"/>
  <c r="AN981" i="2"/>
  <c r="AN899" i="2"/>
  <c r="AN695" i="2"/>
  <c r="AN367" i="2"/>
  <c r="AN285" i="2"/>
  <c r="BC28" i="12"/>
  <c r="AN28" i="12" s="1"/>
  <c r="AN29" i="12" s="1"/>
  <c r="AN29" i="2" s="1"/>
  <c r="AN449" i="2"/>
  <c r="AN777" i="2"/>
  <c r="AN736" i="2"/>
  <c r="AN203" i="2"/>
  <c r="AN613" i="2"/>
  <c r="AN244" i="2"/>
  <c r="BC78" i="12"/>
  <c r="BC80" i="12" s="1"/>
  <c r="AN80" i="12" s="1"/>
  <c r="BC119" i="12"/>
  <c r="BC121" i="12" s="1"/>
  <c r="AN121" i="12" s="1"/>
  <c r="BG24" i="12"/>
  <c r="BI23" i="12"/>
  <c r="AN162" i="2" l="1"/>
  <c r="AN163" i="12"/>
  <c r="AN163" i="2" s="1"/>
  <c r="AN121" i="2"/>
  <c r="AN122" i="12"/>
  <c r="AN122" i="2" s="1"/>
  <c r="AN80" i="2"/>
  <c r="AN81" i="12"/>
  <c r="AN81" i="2" s="1"/>
  <c r="AN900" i="2"/>
  <c r="AN1228" i="2"/>
  <c r="AN1187" i="2"/>
  <c r="AN941" i="2"/>
  <c r="AN1105" i="2"/>
  <c r="AN1023" i="2"/>
  <c r="AN1064" i="2"/>
  <c r="AN859" i="2"/>
  <c r="AN982" i="2"/>
  <c r="AN1146" i="2"/>
  <c r="AN818" i="2"/>
  <c r="AN28" i="2"/>
  <c r="BG25" i="12"/>
  <c r="BI24" i="12"/>
  <c r="BG26" i="12" l="1"/>
  <c r="BI25" i="12"/>
  <c r="BG27" i="12" l="1"/>
  <c r="BI26" i="12"/>
  <c r="BG28" i="12" l="1"/>
  <c r="BI27" i="12"/>
  <c r="BG29" i="12" l="1"/>
  <c r="BI28" i="12"/>
  <c r="BG30" i="12" l="1"/>
  <c r="BI29" i="12"/>
  <c r="BG31" i="12" l="1"/>
  <c r="BI30" i="12"/>
  <c r="BG32" i="12" l="1"/>
  <c r="BI31" i="12"/>
  <c r="BG33" i="12" l="1"/>
  <c r="BI32" i="12"/>
  <c r="BG34" i="12" l="1"/>
  <c r="BI33" i="12"/>
  <c r="BG35" i="12" l="1"/>
  <c r="BI34" i="12"/>
  <c r="BG36" i="12" l="1"/>
  <c r="BI35" i="12"/>
  <c r="BG37" i="12" l="1"/>
  <c r="BI36" i="12"/>
  <c r="BG38" i="12" l="1"/>
  <c r="BI37" i="12"/>
  <c r="BG39" i="12" l="1"/>
  <c r="BI38" i="12"/>
  <c r="BG40" i="12" l="1"/>
  <c r="BI39" i="12"/>
  <c r="BG41" i="12" l="1"/>
  <c r="BI40" i="12"/>
  <c r="BG42" i="12" l="1"/>
  <c r="BI41" i="12"/>
  <c r="BG43" i="12" l="1"/>
  <c r="BI42" i="12"/>
  <c r="BG44" i="12" l="1"/>
  <c r="BI43" i="12"/>
  <c r="BG45" i="12" l="1"/>
  <c r="BI44" i="12"/>
  <c r="BI45" i="12"/>
  <c r="BJ16" i="12" l="1"/>
  <c r="AL9" i="2" l="1"/>
  <c r="AL94" i="12"/>
  <c r="AL135" i="12"/>
  <c r="AL53" i="12"/>
  <c r="AL1119" i="2" l="1"/>
  <c r="AL955" i="2"/>
  <c r="AL791" i="2"/>
  <c r="AL627" i="2"/>
  <c r="AL463" i="2"/>
  <c r="AL1160" i="2"/>
  <c r="AL996" i="2"/>
  <c r="AL832" i="2"/>
  <c r="AL668" i="2"/>
  <c r="AL504" i="2"/>
  <c r="AL340" i="2"/>
  <c r="AL1201" i="2"/>
  <c r="AL1037" i="2"/>
  <c r="AL873" i="2"/>
  <c r="AL709" i="2"/>
  <c r="AL545" i="2"/>
  <c r="AL381" i="2"/>
  <c r="AL750" i="2"/>
  <c r="AL258" i="2"/>
  <c r="AL94" i="2"/>
  <c r="AL586" i="2"/>
  <c r="AL217" i="2"/>
  <c r="AL914" i="2"/>
  <c r="AL299" i="2"/>
  <c r="AL135" i="2"/>
  <c r="AL1078" i="2"/>
  <c r="AL422" i="2"/>
  <c r="AL176" i="2"/>
  <c r="AL53" i="2"/>
  <c r="AK42" i="8" l="1"/>
  <c r="AK34" i="8"/>
  <c r="AK27" i="8"/>
  <c r="AK20" i="8"/>
  <c r="AK12" i="8"/>
  <c r="AV38" i="14" l="1"/>
  <c r="BU38" i="14" s="1"/>
  <c r="AW19" i="14"/>
  <c r="AT19" i="14"/>
  <c r="AQ19" i="14"/>
  <c r="AK19" i="14"/>
  <c r="AH19" i="14"/>
  <c r="AE19" i="14"/>
  <c r="AB19" i="14"/>
  <c r="Y19" i="14"/>
  <c r="V19" i="14"/>
  <c r="S19" i="14"/>
  <c r="P19" i="14"/>
  <c r="M19" i="14"/>
  <c r="J19" i="14"/>
  <c r="G19" i="14"/>
  <c r="AI4" i="14"/>
  <c r="K330" i="8" l="1"/>
  <c r="E330" i="8"/>
  <c r="D330" i="8" s="1"/>
  <c r="K329" i="8"/>
  <c r="E329" i="8"/>
  <c r="D329" i="8" s="1"/>
  <c r="K328" i="8"/>
  <c r="E328" i="8"/>
  <c r="D328" i="8" s="1"/>
  <c r="K327" i="8"/>
  <c r="E327" i="8"/>
  <c r="D327" i="8" s="1"/>
  <c r="K326" i="8"/>
  <c r="E326" i="8"/>
  <c r="D326" i="8" s="1"/>
  <c r="K325" i="8"/>
  <c r="E325" i="8"/>
  <c r="D325" i="8" s="1"/>
  <c r="K324" i="8"/>
  <c r="E324" i="8"/>
  <c r="D324" i="8" s="1"/>
  <c r="K323" i="8"/>
  <c r="I323" i="8"/>
  <c r="E323" i="8"/>
  <c r="D323" i="8" s="1"/>
  <c r="K322" i="8"/>
  <c r="E322" i="8"/>
  <c r="D322" i="8" s="1"/>
  <c r="K321" i="8"/>
  <c r="E321" i="8"/>
  <c r="D321" i="8" s="1"/>
  <c r="K320" i="8"/>
  <c r="E320" i="8"/>
  <c r="D320" i="8" s="1"/>
  <c r="K319" i="8"/>
  <c r="E319" i="8"/>
  <c r="D319" i="8" s="1"/>
  <c r="K318" i="8"/>
  <c r="E318" i="8"/>
  <c r="D318" i="8" s="1"/>
  <c r="K317" i="8"/>
  <c r="E317" i="8"/>
  <c r="D317" i="8" s="1"/>
  <c r="K316" i="8"/>
  <c r="E316" i="8"/>
  <c r="D316" i="8" s="1"/>
  <c r="K315" i="8"/>
  <c r="E315" i="8"/>
  <c r="D315" i="8" s="1"/>
  <c r="K314" i="8"/>
  <c r="E314" i="8"/>
  <c r="D314" i="8" s="1"/>
  <c r="K313" i="8"/>
  <c r="E313" i="8"/>
  <c r="D313" i="8" s="1"/>
  <c r="K312" i="8"/>
  <c r="E312" i="8"/>
  <c r="D312" i="8" s="1"/>
  <c r="K311" i="8"/>
  <c r="E311" i="8"/>
  <c r="D311" i="8" s="1"/>
  <c r="K310" i="8"/>
  <c r="E310" i="8"/>
  <c r="D310" i="8" s="1"/>
  <c r="K309" i="8"/>
  <c r="E309" i="8"/>
  <c r="D309" i="8" s="1"/>
  <c r="K308" i="8"/>
  <c r="E308" i="8"/>
  <c r="D308" i="8" s="1"/>
  <c r="K307" i="8"/>
  <c r="E307" i="8"/>
  <c r="D307" i="8" s="1"/>
  <c r="K306" i="8"/>
  <c r="E306" i="8"/>
  <c r="D306" i="8" s="1"/>
  <c r="K305" i="8"/>
  <c r="E305" i="8"/>
  <c r="D305" i="8" s="1"/>
  <c r="K304" i="8"/>
  <c r="E304" i="8"/>
  <c r="D304" i="8" s="1"/>
  <c r="K303" i="8"/>
  <c r="E303" i="8"/>
  <c r="D303" i="8" s="1"/>
  <c r="K302" i="8"/>
  <c r="E302" i="8"/>
  <c r="D302" i="8" s="1"/>
  <c r="K301" i="8"/>
  <c r="E301" i="8"/>
  <c r="D301" i="8" s="1"/>
  <c r="K300" i="8"/>
  <c r="E300" i="8"/>
  <c r="D300" i="8" s="1"/>
  <c r="K299" i="8"/>
  <c r="E299" i="8"/>
  <c r="D299" i="8" s="1"/>
  <c r="K298" i="8"/>
  <c r="E298" i="8"/>
  <c r="D298" i="8" s="1"/>
  <c r="K297" i="8"/>
  <c r="E297" i="8"/>
  <c r="D297" i="8" s="1"/>
  <c r="K296" i="8"/>
  <c r="E296" i="8"/>
  <c r="D296" i="8" s="1"/>
  <c r="K295" i="8"/>
  <c r="E295" i="8"/>
  <c r="D295" i="8" s="1"/>
  <c r="K294" i="8"/>
  <c r="E294" i="8"/>
  <c r="D294" i="8" s="1"/>
  <c r="K293" i="8"/>
  <c r="E293" i="8"/>
  <c r="D293" i="8" s="1"/>
  <c r="K292" i="8"/>
  <c r="E292" i="8"/>
  <c r="D292" i="8" s="1"/>
  <c r="K291" i="8"/>
  <c r="E291" i="8"/>
  <c r="D291" i="8" s="1"/>
  <c r="K290" i="8"/>
  <c r="E290" i="8"/>
  <c r="D290" i="8" s="1"/>
  <c r="K289" i="8"/>
  <c r="E289" i="8"/>
  <c r="D289" i="8" s="1"/>
  <c r="K288" i="8"/>
  <c r="E288" i="8"/>
  <c r="D288" i="8" s="1"/>
  <c r="K287" i="8"/>
  <c r="E287" i="8"/>
  <c r="D287" i="8" s="1"/>
  <c r="K286" i="8"/>
  <c r="E286" i="8"/>
  <c r="D286" i="8" s="1"/>
  <c r="K285" i="8"/>
  <c r="E285" i="8"/>
  <c r="D285" i="8" s="1"/>
  <c r="K284" i="8"/>
  <c r="E284" i="8"/>
  <c r="D284" i="8" s="1"/>
  <c r="K283" i="8"/>
  <c r="E283" i="8"/>
  <c r="D283" i="8" s="1"/>
  <c r="K282" i="8"/>
  <c r="E282" i="8"/>
  <c r="D282" i="8" s="1"/>
  <c r="K281" i="8"/>
  <c r="E281" i="8"/>
  <c r="D281" i="8" s="1"/>
  <c r="K280" i="8"/>
  <c r="E280" i="8"/>
  <c r="D280" i="8" s="1"/>
  <c r="K279" i="8"/>
  <c r="E279" i="8"/>
  <c r="D279" i="8" s="1"/>
  <c r="K278" i="8"/>
  <c r="E278" i="8"/>
  <c r="D278" i="8" s="1"/>
  <c r="K277" i="8"/>
  <c r="E277" i="8"/>
  <c r="D277" i="8" s="1"/>
  <c r="K276" i="8"/>
  <c r="E276" i="8"/>
  <c r="D276" i="8" s="1"/>
  <c r="K275" i="8"/>
  <c r="E275" i="8"/>
  <c r="D275" i="8" s="1"/>
  <c r="K274" i="8"/>
  <c r="E274" i="8"/>
  <c r="D274" i="8" s="1"/>
  <c r="K273" i="8"/>
  <c r="E273" i="8"/>
  <c r="D273" i="8" s="1"/>
  <c r="K272" i="8"/>
  <c r="E272" i="8"/>
  <c r="D272" i="8" s="1"/>
  <c r="K271" i="8"/>
  <c r="E271" i="8"/>
  <c r="D271" i="8" s="1"/>
  <c r="K270" i="8"/>
  <c r="E270" i="8"/>
  <c r="D270" i="8" s="1"/>
  <c r="K269" i="8"/>
  <c r="E269" i="8"/>
  <c r="D269" i="8" s="1"/>
  <c r="K268" i="8"/>
  <c r="E268" i="8"/>
  <c r="D268" i="8" s="1"/>
  <c r="K267" i="8"/>
  <c r="E267" i="8"/>
  <c r="D267" i="8" s="1"/>
  <c r="K266" i="8"/>
  <c r="E266" i="8"/>
  <c r="D266" i="8" s="1"/>
  <c r="K265" i="8"/>
  <c r="E265" i="8"/>
  <c r="D265" i="8" s="1"/>
  <c r="K264" i="8"/>
  <c r="E264" i="8"/>
  <c r="D264" i="8" s="1"/>
  <c r="K263" i="8"/>
  <c r="E263" i="8"/>
  <c r="D263" i="8" s="1"/>
  <c r="K262" i="8"/>
  <c r="E262" i="8"/>
  <c r="D262" i="8" s="1"/>
  <c r="K261" i="8"/>
  <c r="E261" i="8"/>
  <c r="D261" i="8" s="1"/>
  <c r="K260" i="8"/>
  <c r="E260" i="8"/>
  <c r="D260" i="8" s="1"/>
  <c r="K259" i="8"/>
  <c r="E259" i="8"/>
  <c r="D259" i="8" s="1"/>
  <c r="K258" i="8"/>
  <c r="E258" i="8"/>
  <c r="D258" i="8" s="1"/>
  <c r="K257" i="8"/>
  <c r="E257" i="8"/>
  <c r="D257" i="8" s="1"/>
  <c r="K256" i="8"/>
  <c r="E256" i="8"/>
  <c r="D256" i="8" s="1"/>
  <c r="K255" i="8"/>
  <c r="E255" i="8"/>
  <c r="D255" i="8" s="1"/>
  <c r="K254" i="8"/>
  <c r="E254" i="8"/>
  <c r="D254" i="8" s="1"/>
  <c r="K253" i="8"/>
  <c r="E253" i="8"/>
  <c r="D253" i="8" s="1"/>
  <c r="K252" i="8"/>
  <c r="E252" i="8"/>
  <c r="D252" i="8" s="1"/>
  <c r="K251" i="8"/>
  <c r="E251" i="8"/>
  <c r="D251" i="8" s="1"/>
  <c r="K250" i="8"/>
  <c r="E250" i="8"/>
  <c r="D250" i="8" s="1"/>
  <c r="K249" i="8"/>
  <c r="E249" i="8"/>
  <c r="D249" i="8" s="1"/>
  <c r="K248" i="8"/>
  <c r="E248" i="8"/>
  <c r="D248" i="8" s="1"/>
  <c r="K247" i="8"/>
  <c r="E247" i="8"/>
  <c r="D247" i="8" s="1"/>
  <c r="K246" i="8"/>
  <c r="E246" i="8"/>
  <c r="D246" i="8" s="1"/>
  <c r="K245" i="8"/>
  <c r="E245" i="8"/>
  <c r="D245" i="8" s="1"/>
  <c r="K244" i="8"/>
  <c r="E244" i="8"/>
  <c r="D244" i="8" s="1"/>
  <c r="K243" i="8"/>
  <c r="E243" i="8"/>
  <c r="D243" i="8" s="1"/>
  <c r="K242" i="8"/>
  <c r="E242" i="8"/>
  <c r="D242" i="8" s="1"/>
  <c r="K241" i="8"/>
  <c r="E241" i="8"/>
  <c r="D241" i="8" s="1"/>
  <c r="K240" i="8"/>
  <c r="E240" i="8"/>
  <c r="D240" i="8" s="1"/>
  <c r="K239" i="8"/>
  <c r="E239" i="8"/>
  <c r="D239" i="8" s="1"/>
  <c r="K238" i="8"/>
  <c r="E238" i="8"/>
  <c r="D238" i="8" s="1"/>
  <c r="K237" i="8"/>
  <c r="E237" i="8"/>
  <c r="D237" i="8" s="1"/>
  <c r="K236" i="8"/>
  <c r="E236" i="8"/>
  <c r="D236" i="8" s="1"/>
  <c r="K235" i="8"/>
  <c r="E235" i="8"/>
  <c r="D235" i="8" s="1"/>
  <c r="K234" i="8"/>
  <c r="E234" i="8"/>
  <c r="D234" i="8" s="1"/>
  <c r="K233" i="8"/>
  <c r="E233" i="8"/>
  <c r="D233" i="8" s="1"/>
  <c r="K232" i="8"/>
  <c r="E232" i="8"/>
  <c r="D232" i="8" s="1"/>
  <c r="K231" i="8"/>
  <c r="E231" i="8"/>
  <c r="D231" i="8" s="1"/>
  <c r="K230" i="8"/>
  <c r="E230" i="8"/>
  <c r="D230" i="8" s="1"/>
  <c r="K229" i="8"/>
  <c r="E229" i="8"/>
  <c r="D229" i="8" s="1"/>
  <c r="K228" i="8"/>
  <c r="E228" i="8"/>
  <c r="D228" i="8" s="1"/>
  <c r="K227" i="8"/>
  <c r="E227" i="8"/>
  <c r="D227" i="8" s="1"/>
  <c r="K226" i="8"/>
  <c r="E226" i="8"/>
  <c r="D226" i="8" s="1"/>
  <c r="K225" i="8"/>
  <c r="E225" i="8"/>
  <c r="D225" i="8" s="1"/>
  <c r="K224" i="8"/>
  <c r="E224" i="8"/>
  <c r="D224" i="8" s="1"/>
  <c r="K223" i="8"/>
  <c r="E223" i="8"/>
  <c r="D223" i="8" s="1"/>
  <c r="K222" i="8"/>
  <c r="E222" i="8"/>
  <c r="D222" i="8" s="1"/>
  <c r="K221" i="8"/>
  <c r="E221" i="8"/>
  <c r="D221" i="8" s="1"/>
  <c r="K220" i="8"/>
  <c r="E220" i="8"/>
  <c r="D220" i="8" s="1"/>
  <c r="K219" i="8"/>
  <c r="E219" i="8"/>
  <c r="D219" i="8" s="1"/>
  <c r="K218" i="8"/>
  <c r="E218" i="8"/>
  <c r="D218" i="8" s="1"/>
  <c r="K217" i="8"/>
  <c r="E217" i="8"/>
  <c r="D217" i="8" s="1"/>
  <c r="K216" i="8"/>
  <c r="E216" i="8"/>
  <c r="D216" i="8" s="1"/>
  <c r="K215" i="8"/>
  <c r="E215" i="8"/>
  <c r="D215" i="8" s="1"/>
  <c r="K214" i="8"/>
  <c r="E214" i="8"/>
  <c r="D214" i="8" s="1"/>
  <c r="K213" i="8"/>
  <c r="E213" i="8"/>
  <c r="D213" i="8" s="1"/>
  <c r="K212" i="8"/>
  <c r="E212" i="8"/>
  <c r="D212" i="8" s="1"/>
  <c r="K211" i="8"/>
  <c r="E211" i="8"/>
  <c r="D211" i="8" s="1"/>
  <c r="K210" i="8"/>
  <c r="E210" i="8"/>
  <c r="D210" i="8" s="1"/>
  <c r="K209" i="8"/>
  <c r="E209" i="8"/>
  <c r="D209" i="8" s="1"/>
  <c r="K208" i="8"/>
  <c r="E208" i="8"/>
  <c r="D208" i="8" s="1"/>
  <c r="K207" i="8"/>
  <c r="E207" i="8"/>
  <c r="D207" i="8" s="1"/>
  <c r="K206" i="8"/>
  <c r="E206" i="8"/>
  <c r="D206" i="8" s="1"/>
  <c r="K205" i="8"/>
  <c r="E205" i="8"/>
  <c r="D205" i="8" s="1"/>
  <c r="K204" i="8"/>
  <c r="E204" i="8"/>
  <c r="D204" i="8" s="1"/>
  <c r="K203" i="8"/>
  <c r="E203" i="8"/>
  <c r="D203" i="8" s="1"/>
  <c r="K202" i="8"/>
  <c r="E202" i="8"/>
  <c r="D202" i="8" s="1"/>
  <c r="K201" i="8"/>
  <c r="E201" i="8"/>
  <c r="D201" i="8" s="1"/>
  <c r="K200" i="8"/>
  <c r="E200" i="8"/>
  <c r="D200" i="8" s="1"/>
  <c r="K199" i="8"/>
  <c r="E199" i="8"/>
  <c r="D199" i="8" s="1"/>
  <c r="K198" i="8"/>
  <c r="E198" i="8"/>
  <c r="D198" i="8" s="1"/>
  <c r="K197" i="8"/>
  <c r="E197" i="8"/>
  <c r="D197" i="8" s="1"/>
  <c r="K196" i="8"/>
  <c r="E196" i="8"/>
  <c r="D196" i="8" s="1"/>
  <c r="K195" i="8"/>
  <c r="E195" i="8"/>
  <c r="D195" i="8" s="1"/>
  <c r="K194" i="8"/>
  <c r="E194" i="8"/>
  <c r="D194" i="8" s="1"/>
  <c r="K193" i="8"/>
  <c r="E193" i="8"/>
  <c r="D193" i="8" s="1"/>
  <c r="K192" i="8"/>
  <c r="E192" i="8"/>
  <c r="D192" i="8" s="1"/>
  <c r="K191" i="8"/>
  <c r="E191" i="8"/>
  <c r="D191" i="8" s="1"/>
  <c r="K190" i="8"/>
  <c r="E190" i="8"/>
  <c r="D190" i="8" s="1"/>
  <c r="K189" i="8"/>
  <c r="E189" i="8"/>
  <c r="D189" i="8" s="1"/>
  <c r="K188" i="8"/>
  <c r="E188" i="8"/>
  <c r="D188" i="8" s="1"/>
  <c r="K187" i="8"/>
  <c r="E187" i="8"/>
  <c r="D187" i="8" s="1"/>
  <c r="K186" i="8"/>
  <c r="E186" i="8"/>
  <c r="D186" i="8" s="1"/>
  <c r="K185" i="8"/>
  <c r="E185" i="8"/>
  <c r="D185" i="8" s="1"/>
  <c r="K184" i="8"/>
  <c r="E184" i="8"/>
  <c r="D184" i="8" s="1"/>
  <c r="K183" i="8"/>
  <c r="E183" i="8"/>
  <c r="D183" i="8" s="1"/>
  <c r="K182" i="8"/>
  <c r="E182" i="8"/>
  <c r="D182" i="8" s="1"/>
  <c r="K181" i="8"/>
  <c r="E181" i="8"/>
  <c r="D181" i="8" s="1"/>
  <c r="K180" i="8"/>
  <c r="E180" i="8"/>
  <c r="D180" i="8" s="1"/>
  <c r="K179" i="8"/>
  <c r="E179" i="8"/>
  <c r="D179" i="8" s="1"/>
  <c r="K178" i="8"/>
  <c r="E178" i="8"/>
  <c r="D178" i="8" s="1"/>
  <c r="K177" i="8"/>
  <c r="E177" i="8"/>
  <c r="D177" i="8" s="1"/>
  <c r="K176" i="8"/>
  <c r="E176" i="8"/>
  <c r="D176" i="8" s="1"/>
  <c r="K175" i="8"/>
  <c r="E175" i="8"/>
  <c r="D175" i="8" s="1"/>
  <c r="K174" i="8"/>
  <c r="E174" i="8"/>
  <c r="D174" i="8" s="1"/>
  <c r="K173" i="8"/>
  <c r="E173" i="8"/>
  <c r="D173" i="8" s="1"/>
  <c r="K172" i="8"/>
  <c r="E172" i="8"/>
  <c r="D172" i="8" s="1"/>
  <c r="K171" i="8"/>
  <c r="E171" i="8"/>
  <c r="D171" i="8" s="1"/>
  <c r="K170" i="8"/>
  <c r="E170" i="8"/>
  <c r="D170" i="8" s="1"/>
  <c r="K169" i="8"/>
  <c r="E169" i="8"/>
  <c r="D169" i="8" s="1"/>
  <c r="K168" i="8"/>
  <c r="E168" i="8"/>
  <c r="D168" i="8" s="1"/>
  <c r="K167" i="8"/>
  <c r="E167" i="8"/>
  <c r="D167" i="8" s="1"/>
  <c r="K166" i="8"/>
  <c r="E166" i="8"/>
  <c r="D166" i="8" s="1"/>
  <c r="K165" i="8"/>
  <c r="E165" i="8"/>
  <c r="D165" i="8" s="1"/>
  <c r="K164" i="8"/>
  <c r="E164" i="8"/>
  <c r="D164" i="8" s="1"/>
  <c r="K163" i="8"/>
  <c r="E163" i="8"/>
  <c r="D163" i="8" s="1"/>
  <c r="K162" i="8"/>
  <c r="E162" i="8"/>
  <c r="D162" i="8" s="1"/>
  <c r="K161" i="8"/>
  <c r="E161" i="8"/>
  <c r="D161" i="8" s="1"/>
  <c r="K160" i="8"/>
  <c r="E160" i="8"/>
  <c r="D160" i="8" s="1"/>
  <c r="K159" i="8"/>
  <c r="E159" i="8"/>
  <c r="D159" i="8" s="1"/>
  <c r="K158" i="8"/>
  <c r="E158" i="8"/>
  <c r="D158" i="8" s="1"/>
  <c r="K157" i="8"/>
  <c r="E157" i="8"/>
  <c r="D157" i="8" s="1"/>
  <c r="K156" i="8"/>
  <c r="E156" i="8"/>
  <c r="D156" i="8" s="1"/>
  <c r="K155" i="8"/>
  <c r="E155" i="8"/>
  <c r="D155" i="8" s="1"/>
  <c r="K154" i="8"/>
  <c r="E154" i="8"/>
  <c r="D154" i="8" s="1"/>
  <c r="K153" i="8"/>
  <c r="E153" i="8"/>
  <c r="D153" i="8" s="1"/>
  <c r="K152" i="8"/>
  <c r="E152" i="8"/>
  <c r="D152" i="8" s="1"/>
  <c r="K151" i="8"/>
  <c r="E151" i="8"/>
  <c r="D151" i="8" s="1"/>
  <c r="K150" i="8"/>
  <c r="E150" i="8"/>
  <c r="D150" i="8" s="1"/>
  <c r="K149" i="8"/>
  <c r="E149" i="8"/>
  <c r="D149" i="8" s="1"/>
  <c r="K148" i="8"/>
  <c r="E148" i="8"/>
  <c r="D148" i="8" s="1"/>
  <c r="K147" i="8"/>
  <c r="E147" i="8"/>
  <c r="D147" i="8" s="1"/>
  <c r="K146" i="8"/>
  <c r="E146" i="8"/>
  <c r="D146" i="8" s="1"/>
  <c r="K145" i="8"/>
  <c r="E145" i="8"/>
  <c r="D145" i="8" s="1"/>
  <c r="K144" i="8"/>
  <c r="E144" i="8"/>
  <c r="D144" i="8" s="1"/>
  <c r="K143" i="8"/>
  <c r="E143" i="8"/>
  <c r="D143" i="8" s="1"/>
  <c r="K142" i="8"/>
  <c r="E142" i="8"/>
  <c r="D142" i="8" s="1"/>
  <c r="K141" i="8"/>
  <c r="E141" i="8"/>
  <c r="D141" i="8" s="1"/>
  <c r="K140" i="8"/>
  <c r="E140" i="8"/>
  <c r="D140" i="8" s="1"/>
  <c r="K139" i="8"/>
  <c r="E139" i="8"/>
  <c r="D139" i="8" s="1"/>
  <c r="K138" i="8"/>
  <c r="E138" i="8"/>
  <c r="D138" i="8" s="1"/>
  <c r="K137" i="8"/>
  <c r="E137" i="8"/>
  <c r="D137" i="8" s="1"/>
  <c r="K136" i="8"/>
  <c r="E136" i="8"/>
  <c r="D136" i="8" s="1"/>
  <c r="K135" i="8"/>
  <c r="E135" i="8"/>
  <c r="D135" i="8" s="1"/>
  <c r="K134" i="8"/>
  <c r="E134" i="8"/>
  <c r="D134" i="8" s="1"/>
  <c r="K133" i="8"/>
  <c r="E133" i="8"/>
  <c r="D133" i="8" s="1"/>
  <c r="K132" i="8"/>
  <c r="E132" i="8"/>
  <c r="D132" i="8" s="1"/>
  <c r="K131" i="8"/>
  <c r="E131" i="8"/>
  <c r="D131" i="8" s="1"/>
  <c r="K130" i="8"/>
  <c r="E130" i="8"/>
  <c r="D130" i="8" s="1"/>
  <c r="K129" i="8"/>
  <c r="E129" i="8"/>
  <c r="D129" i="8" s="1"/>
  <c r="K128" i="8"/>
  <c r="E128" i="8"/>
  <c r="D128" i="8" s="1"/>
  <c r="K127" i="8"/>
  <c r="E127" i="8"/>
  <c r="D127" i="8" s="1"/>
  <c r="K126" i="8"/>
  <c r="E126" i="8"/>
  <c r="D126" i="8" s="1"/>
  <c r="K125" i="8"/>
  <c r="E125" i="8"/>
  <c r="D125" i="8" s="1"/>
  <c r="K124" i="8"/>
  <c r="E124" i="8"/>
  <c r="D124" i="8" s="1"/>
  <c r="K123" i="8"/>
  <c r="E123" i="8"/>
  <c r="D123" i="8" s="1"/>
  <c r="K122" i="8"/>
  <c r="E122" i="8"/>
  <c r="D122" i="8" s="1"/>
  <c r="K121" i="8"/>
  <c r="E121" i="8"/>
  <c r="D121" i="8" s="1"/>
  <c r="K120" i="8"/>
  <c r="E120" i="8"/>
  <c r="D120" i="8" s="1"/>
  <c r="K119" i="8"/>
  <c r="E119" i="8"/>
  <c r="D119" i="8" s="1"/>
  <c r="K118" i="8"/>
  <c r="E118" i="8"/>
  <c r="D118" i="8" s="1"/>
  <c r="K117" i="8"/>
  <c r="E117" i="8"/>
  <c r="D117" i="8" s="1"/>
  <c r="K116" i="8"/>
  <c r="E116" i="8"/>
  <c r="D116" i="8" s="1"/>
  <c r="K115" i="8"/>
  <c r="E115" i="8"/>
  <c r="D115" i="8" s="1"/>
  <c r="K114" i="8"/>
  <c r="E114" i="8"/>
  <c r="D114" i="8" s="1"/>
  <c r="K113" i="8"/>
  <c r="E113" i="8"/>
  <c r="D113" i="8" s="1"/>
  <c r="K112" i="8"/>
  <c r="E112" i="8"/>
  <c r="D112" i="8" s="1"/>
  <c r="K111" i="8"/>
  <c r="E111" i="8"/>
  <c r="D111" i="8" s="1"/>
  <c r="K110" i="8"/>
  <c r="E110" i="8"/>
  <c r="D110" i="8" s="1"/>
  <c r="K109" i="8"/>
  <c r="E109" i="8"/>
  <c r="D109" i="8" s="1"/>
  <c r="K108" i="8"/>
  <c r="E108" i="8"/>
  <c r="D108" i="8" s="1"/>
  <c r="K107" i="8"/>
  <c r="E107" i="8"/>
  <c r="D107" i="8" s="1"/>
  <c r="K106" i="8"/>
  <c r="E106" i="8"/>
  <c r="D106" i="8" s="1"/>
  <c r="K105" i="8"/>
  <c r="E105" i="8"/>
  <c r="D105" i="8" s="1"/>
  <c r="K104" i="8"/>
  <c r="E104" i="8"/>
  <c r="D104" i="8" s="1"/>
  <c r="K103" i="8"/>
  <c r="E103" i="8"/>
  <c r="D103" i="8" s="1"/>
  <c r="K102" i="8"/>
  <c r="E102" i="8"/>
  <c r="D102" i="8" s="1"/>
  <c r="K101" i="8"/>
  <c r="E101" i="8"/>
  <c r="D101" i="8" s="1"/>
  <c r="K100" i="8"/>
  <c r="E100" i="8"/>
  <c r="D100" i="8" s="1"/>
  <c r="K99" i="8"/>
  <c r="E99" i="8"/>
  <c r="D99" i="8" s="1"/>
  <c r="K98" i="8"/>
  <c r="E98" i="8"/>
  <c r="D98" i="8" s="1"/>
  <c r="K97" i="8"/>
  <c r="E97" i="8"/>
  <c r="D97" i="8" s="1"/>
  <c r="K96" i="8"/>
  <c r="E96" i="8"/>
  <c r="D96" i="8" s="1"/>
  <c r="K95" i="8"/>
  <c r="E95" i="8"/>
  <c r="D95" i="8" s="1"/>
  <c r="K94" i="8"/>
  <c r="E94" i="8"/>
  <c r="D94" i="8" s="1"/>
  <c r="K93" i="8"/>
  <c r="E93" i="8"/>
  <c r="D93" i="8" s="1"/>
  <c r="K92" i="8"/>
  <c r="E92" i="8"/>
  <c r="D92" i="8" s="1"/>
  <c r="K91" i="8"/>
  <c r="E91" i="8"/>
  <c r="D91" i="8" s="1"/>
  <c r="K90" i="8"/>
  <c r="E90" i="8"/>
  <c r="D90" i="8" s="1"/>
  <c r="K89" i="8"/>
  <c r="E89" i="8"/>
  <c r="D89" i="8" s="1"/>
  <c r="K88" i="8"/>
  <c r="E88" i="8"/>
  <c r="D88" i="8" s="1"/>
  <c r="K87" i="8"/>
  <c r="E87" i="8"/>
  <c r="D87" i="8" s="1"/>
  <c r="K86" i="8"/>
  <c r="E86" i="8"/>
  <c r="D86" i="8" s="1"/>
  <c r="K85" i="8"/>
  <c r="E85" i="8"/>
  <c r="D85" i="8" s="1"/>
  <c r="K84" i="8"/>
  <c r="E84" i="8"/>
  <c r="D84" i="8" s="1"/>
  <c r="K83" i="8"/>
  <c r="E83" i="8"/>
  <c r="D83" i="8" s="1"/>
  <c r="K82" i="8"/>
  <c r="E82" i="8"/>
  <c r="D82" i="8" s="1"/>
  <c r="K81" i="8"/>
  <c r="E81" i="8"/>
  <c r="D81" i="8" s="1"/>
  <c r="K80" i="8"/>
  <c r="E80" i="8"/>
  <c r="D80" i="8" s="1"/>
  <c r="K79" i="8"/>
  <c r="E79" i="8"/>
  <c r="D79" i="8" s="1"/>
  <c r="K78" i="8"/>
  <c r="E78" i="8"/>
  <c r="D78" i="8" s="1"/>
  <c r="K77" i="8"/>
  <c r="E77" i="8"/>
  <c r="D77" i="8" s="1"/>
  <c r="K76" i="8"/>
  <c r="E76" i="8"/>
  <c r="D76" i="8" s="1"/>
  <c r="K75" i="8"/>
  <c r="E75" i="8"/>
  <c r="D75" i="8" s="1"/>
  <c r="K74" i="8"/>
  <c r="E74" i="8"/>
  <c r="D74" i="8" s="1"/>
  <c r="K73" i="8"/>
  <c r="E73" i="8"/>
  <c r="D73" i="8" s="1"/>
  <c r="K72" i="8"/>
  <c r="E72" i="8"/>
  <c r="D72" i="8" s="1"/>
  <c r="K71" i="8"/>
  <c r="E71" i="8"/>
  <c r="D71" i="8" s="1"/>
  <c r="K70" i="8"/>
  <c r="E70" i="8"/>
  <c r="D70" i="8" s="1"/>
  <c r="K69" i="8"/>
  <c r="E69" i="8"/>
  <c r="D69" i="8" s="1"/>
  <c r="K68" i="8"/>
  <c r="E68" i="8"/>
  <c r="K67" i="8"/>
  <c r="E67" i="8"/>
  <c r="K66" i="8"/>
  <c r="E66" i="8"/>
  <c r="K65" i="8"/>
  <c r="E65" i="8"/>
  <c r="D65" i="8" s="1"/>
  <c r="C330" i="8"/>
  <c r="C328" i="8"/>
  <c r="J318" i="8"/>
  <c r="I307" i="8"/>
  <c r="I300" i="8"/>
  <c r="J300" i="8"/>
  <c r="C296" i="8"/>
  <c r="J296" i="8"/>
  <c r="I293" i="8"/>
  <c r="J293" i="8"/>
  <c r="I289" i="8"/>
  <c r="J289" i="8"/>
  <c r="I285" i="8"/>
  <c r="I281" i="8"/>
  <c r="J281" i="8"/>
  <c r="C280" i="8"/>
  <c r="I270" i="8"/>
  <c r="J270" i="8"/>
  <c r="I267" i="8"/>
  <c r="J267" i="8"/>
  <c r="I263" i="8"/>
  <c r="J263" i="8"/>
  <c r="J261" i="8"/>
  <c r="I259" i="8"/>
  <c r="I258" i="8"/>
  <c r="J258" i="8"/>
  <c r="J256" i="8"/>
  <c r="C87" i="8"/>
  <c r="I86" i="8"/>
  <c r="J85" i="8"/>
  <c r="J83" i="8"/>
  <c r="J81" i="8"/>
  <c r="C80" i="8"/>
  <c r="J79" i="8"/>
  <c r="C78" i="8"/>
  <c r="J76" i="8"/>
  <c r="C75" i="8"/>
  <c r="J75" i="8"/>
  <c r="C71" i="8"/>
  <c r="C67" i="8"/>
  <c r="H68" i="8" l="1"/>
  <c r="D68" i="8"/>
  <c r="H66" i="8"/>
  <c r="D66" i="8"/>
  <c r="H67" i="8"/>
  <c r="D67" i="8"/>
  <c r="G65" i="8"/>
  <c r="L65" i="8" s="1"/>
  <c r="H80" i="8"/>
  <c r="G80" i="8"/>
  <c r="H84" i="8"/>
  <c r="G84" i="8"/>
  <c r="G88" i="8"/>
  <c r="H88" i="8"/>
  <c r="H92" i="8"/>
  <c r="G92" i="8"/>
  <c r="H96" i="8"/>
  <c r="G96" i="8"/>
  <c r="H100" i="8"/>
  <c r="G100" i="8"/>
  <c r="G104" i="8"/>
  <c r="H104" i="8"/>
  <c r="H108" i="8"/>
  <c r="G108" i="8"/>
  <c r="H112" i="8"/>
  <c r="G112" i="8"/>
  <c r="G116" i="8"/>
  <c r="H116" i="8"/>
  <c r="H120" i="8"/>
  <c r="G120" i="8"/>
  <c r="H124" i="8"/>
  <c r="G124" i="8"/>
  <c r="G128" i="8"/>
  <c r="H128" i="8"/>
  <c r="H132" i="8"/>
  <c r="G132" i="8"/>
  <c r="H136" i="8"/>
  <c r="G136" i="8"/>
  <c r="H140" i="8"/>
  <c r="G140" i="8"/>
  <c r="H144" i="8"/>
  <c r="G144" i="8"/>
  <c r="H148" i="8"/>
  <c r="G148" i="8"/>
  <c r="H152" i="8"/>
  <c r="G152" i="8"/>
  <c r="H156" i="8"/>
  <c r="G156" i="8"/>
  <c r="H160" i="8"/>
  <c r="G160" i="8"/>
  <c r="H164" i="8"/>
  <c r="G164" i="8"/>
  <c r="H168" i="8"/>
  <c r="G168" i="8"/>
  <c r="G172" i="8"/>
  <c r="H172" i="8"/>
  <c r="H176" i="8"/>
  <c r="G176" i="8"/>
  <c r="G180" i="8"/>
  <c r="H180" i="8"/>
  <c r="H184" i="8"/>
  <c r="G184" i="8"/>
  <c r="G188" i="8"/>
  <c r="H188" i="8"/>
  <c r="H192" i="8"/>
  <c r="G192" i="8"/>
  <c r="H196" i="8"/>
  <c r="G196" i="8"/>
  <c r="G200" i="8"/>
  <c r="H200" i="8"/>
  <c r="G204" i="8"/>
  <c r="H204" i="8"/>
  <c r="G208" i="8"/>
  <c r="H208" i="8"/>
  <c r="H212" i="8"/>
  <c r="G212" i="8"/>
  <c r="H216" i="8"/>
  <c r="G216" i="8"/>
  <c r="H220" i="8"/>
  <c r="G220" i="8"/>
  <c r="H224" i="8"/>
  <c r="G224" i="8"/>
  <c r="H228" i="8"/>
  <c r="G228" i="8"/>
  <c r="H232" i="8"/>
  <c r="G232" i="8"/>
  <c r="H236" i="8"/>
  <c r="G236" i="8"/>
  <c r="H240" i="8"/>
  <c r="G240" i="8"/>
  <c r="H244" i="8"/>
  <c r="G244" i="8"/>
  <c r="G248" i="8"/>
  <c r="H248" i="8"/>
  <c r="H252" i="8"/>
  <c r="G252" i="8"/>
  <c r="G256" i="8"/>
  <c r="H256" i="8"/>
  <c r="H260" i="8"/>
  <c r="G260" i="8"/>
  <c r="H264" i="8"/>
  <c r="G264" i="8"/>
  <c r="G268" i="8"/>
  <c r="H268" i="8"/>
  <c r="H272" i="8"/>
  <c r="G272" i="8"/>
  <c r="H276" i="8"/>
  <c r="G276" i="8"/>
  <c r="G280" i="8"/>
  <c r="H280" i="8"/>
  <c r="H284" i="8"/>
  <c r="G284" i="8"/>
  <c r="H288" i="8"/>
  <c r="G288" i="8"/>
  <c r="H292" i="8"/>
  <c r="G292" i="8"/>
  <c r="H296" i="8"/>
  <c r="G296" i="8"/>
  <c r="H300" i="8"/>
  <c r="G300" i="8"/>
  <c r="H304" i="8"/>
  <c r="G304" i="8"/>
  <c r="G308" i="8"/>
  <c r="H308" i="8"/>
  <c r="H312" i="8"/>
  <c r="G312" i="8"/>
  <c r="H316" i="8"/>
  <c r="G316" i="8"/>
  <c r="H320" i="8"/>
  <c r="G320" i="8"/>
  <c r="H324" i="8"/>
  <c r="G324" i="8"/>
  <c r="H328" i="8"/>
  <c r="G328" i="8"/>
  <c r="H81" i="8"/>
  <c r="G81" i="8"/>
  <c r="H85" i="8"/>
  <c r="G85" i="8"/>
  <c r="G89" i="8"/>
  <c r="H89" i="8"/>
  <c r="H93" i="8"/>
  <c r="G93" i="8"/>
  <c r="H97" i="8"/>
  <c r="G97" i="8"/>
  <c r="H101" i="8"/>
  <c r="G101" i="8"/>
  <c r="H105" i="8"/>
  <c r="G105" i="8"/>
  <c r="G109" i="8"/>
  <c r="H109" i="8"/>
  <c r="G113" i="8"/>
  <c r="H113" i="8"/>
  <c r="H117" i="8"/>
  <c r="G117" i="8"/>
  <c r="G121" i="8"/>
  <c r="H121" i="8"/>
  <c r="H125" i="8"/>
  <c r="G125" i="8"/>
  <c r="G129" i="8"/>
  <c r="H129" i="8"/>
  <c r="H133" i="8"/>
  <c r="G133" i="8"/>
  <c r="H137" i="8"/>
  <c r="G137" i="8"/>
  <c r="H141" i="8"/>
  <c r="G141" i="8"/>
  <c r="H145" i="8"/>
  <c r="G145" i="8"/>
  <c r="H149" i="8"/>
  <c r="G149" i="8"/>
  <c r="G153" i="8"/>
  <c r="H153" i="8"/>
  <c r="G157" i="8"/>
  <c r="H157" i="8"/>
  <c r="G161" i="8"/>
  <c r="H161" i="8"/>
  <c r="G165" i="8"/>
  <c r="H165" i="8"/>
  <c r="H169" i="8"/>
  <c r="G169" i="8"/>
  <c r="H173" i="8"/>
  <c r="G173" i="8"/>
  <c r="H177" i="8"/>
  <c r="G177" i="8"/>
  <c r="H181" i="8"/>
  <c r="G181" i="8"/>
  <c r="G185" i="8"/>
  <c r="H185" i="8"/>
  <c r="H189" i="8"/>
  <c r="G189" i="8"/>
  <c r="G193" i="8"/>
  <c r="H193" i="8"/>
  <c r="H197" i="8"/>
  <c r="G197" i="8"/>
  <c r="H201" i="8"/>
  <c r="G201" i="8"/>
  <c r="H205" i="8"/>
  <c r="G205" i="8"/>
  <c r="G209" i="8"/>
  <c r="H209" i="8"/>
  <c r="H213" i="8"/>
  <c r="G213" i="8"/>
  <c r="H217" i="8"/>
  <c r="G217" i="8"/>
  <c r="H221" i="8"/>
  <c r="G221" i="8"/>
  <c r="H225" i="8"/>
  <c r="G225" i="8"/>
  <c r="H229" i="8"/>
  <c r="G229" i="8"/>
  <c r="H233" i="8"/>
  <c r="G233" i="8"/>
  <c r="H237" i="8"/>
  <c r="G237" i="8"/>
  <c r="H241" i="8"/>
  <c r="G241" i="8"/>
  <c r="G245" i="8"/>
  <c r="H245" i="8"/>
  <c r="H249" i="8"/>
  <c r="G249" i="8"/>
  <c r="H253" i="8"/>
  <c r="G253" i="8"/>
  <c r="H257" i="8"/>
  <c r="G257" i="8"/>
  <c r="H261" i="8"/>
  <c r="G261" i="8"/>
  <c r="H265" i="8"/>
  <c r="G265" i="8"/>
  <c r="H269" i="8"/>
  <c r="G269" i="8"/>
  <c r="H273" i="8"/>
  <c r="G273" i="8"/>
  <c r="H277" i="8"/>
  <c r="G277" i="8"/>
  <c r="G281" i="8"/>
  <c r="H281" i="8"/>
  <c r="G285" i="8"/>
  <c r="H285" i="8"/>
  <c r="G289" i="8"/>
  <c r="H289" i="8"/>
  <c r="H293" i="8"/>
  <c r="G293" i="8"/>
  <c r="G297" i="8"/>
  <c r="H297" i="8"/>
  <c r="H301" i="8"/>
  <c r="G301" i="8"/>
  <c r="H305" i="8"/>
  <c r="G305" i="8"/>
  <c r="H309" i="8"/>
  <c r="G309" i="8"/>
  <c r="G313" i="8"/>
  <c r="H313" i="8"/>
  <c r="H317" i="8"/>
  <c r="G317" i="8"/>
  <c r="H321" i="8"/>
  <c r="G321" i="8"/>
  <c r="H325" i="8"/>
  <c r="G325" i="8"/>
  <c r="H329" i="8"/>
  <c r="G329" i="8"/>
  <c r="G82" i="8"/>
  <c r="H82" i="8"/>
  <c r="H86" i="8"/>
  <c r="G86" i="8"/>
  <c r="H90" i="8"/>
  <c r="G90" i="8"/>
  <c r="H94" i="8"/>
  <c r="G94" i="8"/>
  <c r="H98" i="8"/>
  <c r="G98" i="8"/>
  <c r="H102" i="8"/>
  <c r="G102" i="8"/>
  <c r="H106" i="8"/>
  <c r="G106" i="8"/>
  <c r="H110" i="8"/>
  <c r="G110" i="8"/>
  <c r="G114" i="8"/>
  <c r="H114" i="8"/>
  <c r="H118" i="8"/>
  <c r="G118" i="8"/>
  <c r="G122" i="8"/>
  <c r="H122" i="8"/>
  <c r="H126" i="8"/>
  <c r="G126" i="8"/>
  <c r="G130" i="8"/>
  <c r="H130" i="8"/>
  <c r="H134" i="8"/>
  <c r="G134" i="8"/>
  <c r="H138" i="8"/>
  <c r="G138" i="8"/>
  <c r="H142" i="8"/>
  <c r="G142" i="8"/>
  <c r="G146" i="8"/>
  <c r="H146" i="8"/>
  <c r="H150" i="8"/>
  <c r="G150" i="8"/>
  <c r="H154" i="8"/>
  <c r="G154" i="8"/>
  <c r="H158" i="8"/>
  <c r="G158" i="8"/>
  <c r="H162" i="8"/>
  <c r="G162" i="8"/>
  <c r="H166" i="8"/>
  <c r="G166" i="8"/>
  <c r="G170" i="8"/>
  <c r="H170" i="8"/>
  <c r="H174" i="8"/>
  <c r="G174" i="8"/>
  <c r="H178" i="8"/>
  <c r="G178" i="8"/>
  <c r="G182" i="8"/>
  <c r="H182" i="8"/>
  <c r="H186" i="8"/>
  <c r="G186" i="8"/>
  <c r="H190" i="8"/>
  <c r="G190" i="8"/>
  <c r="G194" i="8"/>
  <c r="H194" i="8"/>
  <c r="G198" i="8"/>
  <c r="H198" i="8"/>
  <c r="G202" i="8"/>
  <c r="H202" i="8"/>
  <c r="G206" i="8"/>
  <c r="H206" i="8"/>
  <c r="H210" i="8"/>
  <c r="G210" i="8"/>
  <c r="H214" i="8"/>
  <c r="G214" i="8"/>
  <c r="G218" i="8"/>
  <c r="H218" i="8"/>
  <c r="H222" i="8"/>
  <c r="G222" i="8"/>
  <c r="G226" i="8"/>
  <c r="H226" i="8"/>
  <c r="H230" i="8"/>
  <c r="G230" i="8"/>
  <c r="H234" i="8"/>
  <c r="G234" i="8"/>
  <c r="G238" i="8"/>
  <c r="H238" i="8"/>
  <c r="G242" i="8"/>
  <c r="H242" i="8"/>
  <c r="G246" i="8"/>
  <c r="H246" i="8"/>
  <c r="H250" i="8"/>
  <c r="G250" i="8"/>
  <c r="H254" i="8"/>
  <c r="G254" i="8"/>
  <c r="G258" i="8"/>
  <c r="H258" i="8"/>
  <c r="G262" i="8"/>
  <c r="H262" i="8"/>
  <c r="H266" i="8"/>
  <c r="G266" i="8"/>
  <c r="H270" i="8"/>
  <c r="G270" i="8"/>
  <c r="H274" i="8"/>
  <c r="G274" i="8"/>
  <c r="H278" i="8"/>
  <c r="G278" i="8"/>
  <c r="H282" i="8"/>
  <c r="G282" i="8"/>
  <c r="G286" i="8"/>
  <c r="H286" i="8"/>
  <c r="H290" i="8"/>
  <c r="G290" i="8"/>
  <c r="H294" i="8"/>
  <c r="G294" i="8"/>
  <c r="H298" i="8"/>
  <c r="G298" i="8"/>
  <c r="H302" i="8"/>
  <c r="G302" i="8"/>
  <c r="G306" i="8"/>
  <c r="H306" i="8"/>
  <c r="H310" i="8"/>
  <c r="G310" i="8"/>
  <c r="H314" i="8"/>
  <c r="G314" i="8"/>
  <c r="H318" i="8"/>
  <c r="G318" i="8"/>
  <c r="G322" i="8"/>
  <c r="H322" i="8"/>
  <c r="H327" i="8"/>
  <c r="G327" i="8"/>
  <c r="H326" i="8"/>
  <c r="G326" i="8"/>
  <c r="H330" i="8"/>
  <c r="G330" i="8"/>
  <c r="G79" i="8"/>
  <c r="H79" i="8"/>
  <c r="H83" i="8"/>
  <c r="G83" i="8"/>
  <c r="H87" i="8"/>
  <c r="G87" i="8"/>
  <c r="G91" i="8"/>
  <c r="H91" i="8"/>
  <c r="H95" i="8"/>
  <c r="G95" i="8"/>
  <c r="H99" i="8"/>
  <c r="G99" i="8"/>
  <c r="G103" i="8"/>
  <c r="H103" i="8"/>
  <c r="H107" i="8"/>
  <c r="G107" i="8"/>
  <c r="H111" i="8"/>
  <c r="G111" i="8"/>
  <c r="H115" i="8"/>
  <c r="G115" i="8"/>
  <c r="H119" i="8"/>
  <c r="G119" i="8"/>
  <c r="H123" i="8"/>
  <c r="G123" i="8"/>
  <c r="G127" i="8"/>
  <c r="H127" i="8"/>
  <c r="H131" i="8"/>
  <c r="G131" i="8"/>
  <c r="H135" i="8"/>
  <c r="G135" i="8"/>
  <c r="H139" i="8"/>
  <c r="G139" i="8"/>
  <c r="H143" i="8"/>
  <c r="G143" i="8"/>
  <c r="G147" i="8"/>
  <c r="H147" i="8"/>
  <c r="H151" i="8"/>
  <c r="G151" i="8"/>
  <c r="H155" i="8"/>
  <c r="G155" i="8"/>
  <c r="H159" i="8"/>
  <c r="G159" i="8"/>
  <c r="G163" i="8"/>
  <c r="H163" i="8"/>
  <c r="G167" i="8"/>
  <c r="H167" i="8"/>
  <c r="H171" i="8"/>
  <c r="G171" i="8"/>
  <c r="H175" i="8"/>
  <c r="G175" i="8"/>
  <c r="H179" i="8"/>
  <c r="G179" i="8"/>
  <c r="G183" i="8"/>
  <c r="H183" i="8"/>
  <c r="G187" i="8"/>
  <c r="H187" i="8"/>
  <c r="G191" i="8"/>
  <c r="H191" i="8"/>
  <c r="H195" i="8"/>
  <c r="G195" i="8"/>
  <c r="H199" i="8"/>
  <c r="G199" i="8"/>
  <c r="H203" i="8"/>
  <c r="G203" i="8"/>
  <c r="G207" i="8"/>
  <c r="H207" i="8"/>
  <c r="H211" i="8"/>
  <c r="G211" i="8"/>
  <c r="G215" i="8"/>
  <c r="H215" i="8"/>
  <c r="G219" i="8"/>
  <c r="H219" i="8"/>
  <c r="H223" i="8"/>
  <c r="G223" i="8"/>
  <c r="H227" i="8"/>
  <c r="G227" i="8"/>
  <c r="H231" i="8"/>
  <c r="G231" i="8"/>
  <c r="G235" i="8"/>
  <c r="H235" i="8"/>
  <c r="H239" i="8"/>
  <c r="G239" i="8"/>
  <c r="G243" i="8"/>
  <c r="H243" i="8"/>
  <c r="H247" i="8"/>
  <c r="G247" i="8"/>
  <c r="H251" i="8"/>
  <c r="G251" i="8"/>
  <c r="G255" i="8"/>
  <c r="H255" i="8"/>
  <c r="H259" i="8"/>
  <c r="G259" i="8"/>
  <c r="H263" i="8"/>
  <c r="G263" i="8"/>
  <c r="G267" i="8"/>
  <c r="H267" i="8"/>
  <c r="H271" i="8"/>
  <c r="G271" i="8"/>
  <c r="G275" i="8"/>
  <c r="H275" i="8"/>
  <c r="H279" i="8"/>
  <c r="G279" i="8"/>
  <c r="H283" i="8"/>
  <c r="G283" i="8"/>
  <c r="H287" i="8"/>
  <c r="G287" i="8"/>
  <c r="G291" i="8"/>
  <c r="H291" i="8"/>
  <c r="H295" i="8"/>
  <c r="G295" i="8"/>
  <c r="H299" i="8"/>
  <c r="G299" i="8"/>
  <c r="H303" i="8"/>
  <c r="G303" i="8"/>
  <c r="H307" i="8"/>
  <c r="G307" i="8"/>
  <c r="H311" i="8"/>
  <c r="G311" i="8"/>
  <c r="G315" i="8"/>
  <c r="H315" i="8"/>
  <c r="H319" i="8"/>
  <c r="G319" i="8"/>
  <c r="G323" i="8"/>
  <c r="H323" i="8"/>
  <c r="H65" i="8"/>
  <c r="G76" i="8"/>
  <c r="H76" i="8"/>
  <c r="H72" i="8"/>
  <c r="G72" i="8"/>
  <c r="H77" i="8"/>
  <c r="G77" i="8"/>
  <c r="H73" i="8"/>
  <c r="G73" i="8"/>
  <c r="G70" i="8"/>
  <c r="H70" i="8"/>
  <c r="G78" i="8"/>
  <c r="H78" i="8"/>
  <c r="H74" i="8"/>
  <c r="G74" i="8"/>
  <c r="G71" i="8"/>
  <c r="H71" i="8"/>
  <c r="G75" i="8"/>
  <c r="H75" i="8"/>
  <c r="G69" i="8"/>
  <c r="H69" i="8"/>
  <c r="G67" i="8"/>
  <c r="G68" i="8"/>
  <c r="G66" i="8"/>
  <c r="J67" i="8"/>
  <c r="J72" i="8"/>
  <c r="J78" i="8"/>
  <c r="J91" i="8"/>
  <c r="J93" i="8"/>
  <c r="J94" i="8"/>
  <c r="I94" i="8"/>
  <c r="C95" i="8"/>
  <c r="J96" i="8"/>
  <c r="I96" i="8"/>
  <c r="C97" i="8"/>
  <c r="C98" i="8"/>
  <c r="I98" i="8"/>
  <c r="I99" i="8"/>
  <c r="I101" i="8"/>
  <c r="I103" i="8"/>
  <c r="I105" i="8"/>
  <c r="J107" i="8"/>
  <c r="J109" i="8"/>
  <c r="J110" i="8"/>
  <c r="C112" i="8"/>
  <c r="I112" i="8"/>
  <c r="I113" i="8"/>
  <c r="J115" i="8"/>
  <c r="I115" i="8"/>
  <c r="J117" i="8"/>
  <c r="J118" i="8"/>
  <c r="C119" i="8"/>
  <c r="J120" i="8"/>
  <c r="I120" i="8"/>
  <c r="C121" i="8"/>
  <c r="C122" i="8"/>
  <c r="I122" i="8"/>
  <c r="J124" i="8"/>
  <c r="C125" i="8"/>
  <c r="J126" i="8"/>
  <c r="C127" i="8"/>
  <c r="C128" i="8"/>
  <c r="I128" i="8"/>
  <c r="I129" i="8"/>
  <c r="I131" i="8"/>
  <c r="I133" i="8"/>
  <c r="C135" i="8"/>
  <c r="C136" i="8"/>
  <c r="I136" i="8"/>
  <c r="C138" i="8"/>
  <c r="I138" i="8"/>
  <c r="I139" i="8"/>
  <c r="J141" i="8"/>
  <c r="C144" i="8"/>
  <c r="I144" i="8"/>
  <c r="I145" i="8"/>
  <c r="C148" i="8"/>
  <c r="I148" i="8"/>
  <c r="C150" i="8"/>
  <c r="I150" i="8"/>
  <c r="C151" i="8"/>
  <c r="J152" i="8"/>
  <c r="C154" i="8"/>
  <c r="I154" i="8"/>
  <c r="I155" i="8"/>
  <c r="I157" i="8"/>
  <c r="I159" i="8"/>
  <c r="C160" i="8"/>
  <c r="I160" i="8"/>
  <c r="I161" i="8"/>
  <c r="C163" i="8"/>
  <c r="J164" i="8"/>
  <c r="C169" i="8"/>
  <c r="J170" i="8"/>
  <c r="I173" i="8"/>
  <c r="I175" i="8"/>
  <c r="C177" i="8"/>
  <c r="I179" i="8"/>
  <c r="J181" i="8"/>
  <c r="J183" i="8"/>
  <c r="C186" i="8"/>
  <c r="I186" i="8"/>
  <c r="I187" i="8"/>
  <c r="J189" i="8"/>
  <c r="J190" i="8"/>
  <c r="C191" i="8"/>
  <c r="J192" i="8"/>
  <c r="I193" i="8"/>
  <c r="I195" i="8"/>
  <c r="C202" i="8"/>
  <c r="J203" i="8"/>
  <c r="C204" i="8"/>
  <c r="J205" i="8"/>
  <c r="C206" i="8"/>
  <c r="C207" i="8"/>
  <c r="I208" i="8"/>
  <c r="J210" i="8"/>
  <c r="J211" i="8"/>
  <c r="C213" i="8"/>
  <c r="I213" i="8"/>
  <c r="J214" i="8"/>
  <c r="J215" i="8"/>
  <c r="C217" i="8"/>
  <c r="I217" i="8"/>
  <c r="I218" i="8"/>
  <c r="J220" i="8"/>
  <c r="J222" i="8"/>
  <c r="J224" i="8"/>
  <c r="J225" i="8"/>
  <c r="I226" i="8"/>
  <c r="J228" i="8"/>
  <c r="I89" i="8"/>
  <c r="C91" i="8"/>
  <c r="J92" i="8"/>
  <c r="C93" i="8"/>
  <c r="C94" i="8"/>
  <c r="C96" i="8"/>
  <c r="J99" i="8"/>
  <c r="J101" i="8"/>
  <c r="J102" i="8"/>
  <c r="J103" i="8"/>
  <c r="J105" i="8"/>
  <c r="C107" i="8"/>
  <c r="J108" i="8"/>
  <c r="C109" i="8"/>
  <c r="C110" i="8"/>
  <c r="I110" i="8"/>
  <c r="I111" i="8"/>
  <c r="J113" i="8"/>
  <c r="J114" i="8"/>
  <c r="C115" i="8"/>
  <c r="C117" i="8"/>
  <c r="C118" i="8"/>
  <c r="I118" i="8"/>
  <c r="C120" i="8"/>
  <c r="I123" i="8"/>
  <c r="C124" i="8"/>
  <c r="I124" i="8"/>
  <c r="C126" i="8"/>
  <c r="I126" i="8"/>
  <c r="J129" i="8"/>
  <c r="J131" i="8"/>
  <c r="J133" i="8"/>
  <c r="I137" i="8"/>
  <c r="J139" i="8"/>
  <c r="J140" i="8"/>
  <c r="C141" i="8"/>
  <c r="I143" i="8"/>
  <c r="J145" i="8"/>
  <c r="J146" i="8"/>
  <c r="I147" i="8"/>
  <c r="I149" i="8"/>
  <c r="C152" i="8"/>
  <c r="I152" i="8"/>
  <c r="I153" i="8"/>
  <c r="J155" i="8"/>
  <c r="J157" i="8"/>
  <c r="J158" i="8"/>
  <c r="J159" i="8"/>
  <c r="J161" i="8"/>
  <c r="J162" i="8"/>
  <c r="C164" i="8"/>
  <c r="I164" i="8"/>
  <c r="I165" i="8"/>
  <c r="I167" i="8"/>
  <c r="C170" i="8"/>
  <c r="I170" i="8"/>
  <c r="I171" i="8"/>
  <c r="J173" i="8"/>
  <c r="J175" i="8"/>
  <c r="J176" i="8"/>
  <c r="I176" i="8"/>
  <c r="J178" i="8"/>
  <c r="J179" i="8"/>
  <c r="C181" i="8"/>
  <c r="J182" i="8"/>
  <c r="C183" i="8"/>
  <c r="J184" i="8"/>
  <c r="I185" i="8"/>
  <c r="J187" i="8"/>
  <c r="J188" i="8"/>
  <c r="C189" i="8"/>
  <c r="C190" i="8"/>
  <c r="I190" i="8"/>
  <c r="C192" i="8"/>
  <c r="I192" i="8"/>
  <c r="J193" i="8"/>
  <c r="J195" i="8"/>
  <c r="I197" i="8"/>
  <c r="I199" i="8"/>
  <c r="I200" i="8"/>
  <c r="C203" i="8"/>
  <c r="I203" i="8"/>
  <c r="C205" i="8"/>
  <c r="I205" i="8"/>
  <c r="J208" i="8"/>
  <c r="C210" i="8"/>
  <c r="C211" i="8"/>
  <c r="I211" i="8"/>
  <c r="I212" i="8"/>
  <c r="C214" i="8"/>
  <c r="C215" i="8"/>
  <c r="I215" i="8"/>
  <c r="I216" i="8"/>
  <c r="J218" i="8"/>
  <c r="J219" i="8"/>
  <c r="C220" i="8"/>
  <c r="J221" i="8"/>
  <c r="C222" i="8"/>
  <c r="J223" i="8"/>
  <c r="C224" i="8"/>
  <c r="C225" i="8"/>
  <c r="I225" i="8"/>
  <c r="J226" i="8"/>
  <c r="J227" i="8"/>
  <c r="C228" i="8"/>
  <c r="J229" i="8"/>
  <c r="J88" i="8"/>
  <c r="J89" i="8"/>
  <c r="J90" i="8"/>
  <c r="C92" i="8"/>
  <c r="I92" i="8"/>
  <c r="I95" i="8"/>
  <c r="I97" i="8"/>
  <c r="C99" i="8"/>
  <c r="J100" i="8"/>
  <c r="C101" i="8"/>
  <c r="C102" i="8"/>
  <c r="I102" i="8"/>
  <c r="C103" i="8"/>
  <c r="J104" i="8"/>
  <c r="C105" i="8"/>
  <c r="J106" i="8"/>
  <c r="C108" i="8"/>
  <c r="I108" i="8"/>
  <c r="J111" i="8"/>
  <c r="C113" i="8"/>
  <c r="C114" i="8"/>
  <c r="I114" i="8"/>
  <c r="J116" i="8"/>
  <c r="I119" i="8"/>
  <c r="I121" i="8"/>
  <c r="J123" i="8"/>
  <c r="I125" i="8"/>
  <c r="I127" i="8"/>
  <c r="C129" i="8"/>
  <c r="J130" i="8"/>
  <c r="C131" i="8"/>
  <c r="J132" i="8"/>
  <c r="C133" i="8"/>
  <c r="J134" i="8"/>
  <c r="I135" i="8"/>
  <c r="J137" i="8"/>
  <c r="C139" i="8"/>
  <c r="C140" i="8"/>
  <c r="I140" i="8"/>
  <c r="J142" i="8"/>
  <c r="J143" i="8"/>
  <c r="C145" i="8"/>
  <c r="C146" i="8"/>
  <c r="I146" i="8"/>
  <c r="J147" i="8"/>
  <c r="J149" i="8"/>
  <c r="I151" i="8"/>
  <c r="J153" i="8"/>
  <c r="C155" i="8"/>
  <c r="J156" i="8"/>
  <c r="C157" i="8"/>
  <c r="C158" i="8"/>
  <c r="I158" i="8"/>
  <c r="C159" i="8"/>
  <c r="C161" i="8"/>
  <c r="C162" i="8"/>
  <c r="I162" i="8"/>
  <c r="I163" i="8"/>
  <c r="J165" i="8"/>
  <c r="J166" i="8"/>
  <c r="J167" i="8"/>
  <c r="J168" i="8"/>
  <c r="I169" i="8"/>
  <c r="J171" i="8"/>
  <c r="J172" i="8"/>
  <c r="C173" i="8"/>
  <c r="J174" i="8"/>
  <c r="C175" i="8"/>
  <c r="C176" i="8"/>
  <c r="I177" i="8"/>
  <c r="C178" i="8"/>
  <c r="I178" i="8"/>
  <c r="C179" i="8"/>
  <c r="J180" i="8"/>
  <c r="C182" i="8"/>
  <c r="I182" i="8"/>
  <c r="C184" i="8"/>
  <c r="I184" i="8"/>
  <c r="J185" i="8"/>
  <c r="C187" i="8"/>
  <c r="C188" i="8"/>
  <c r="I188" i="8"/>
  <c r="I191" i="8"/>
  <c r="C193" i="8"/>
  <c r="J194" i="8"/>
  <c r="C195" i="8"/>
  <c r="J196" i="8"/>
  <c r="J197" i="8"/>
  <c r="J198" i="8"/>
  <c r="J199" i="8"/>
  <c r="J200" i="8"/>
  <c r="J201" i="8"/>
  <c r="I201" i="8"/>
  <c r="I202" i="8"/>
  <c r="I204" i="8"/>
  <c r="I206" i="8"/>
  <c r="C208" i="8"/>
  <c r="J209" i="8"/>
  <c r="J212" i="8"/>
  <c r="J216" i="8"/>
  <c r="C218" i="8"/>
  <c r="C219" i="8"/>
  <c r="I219" i="8"/>
  <c r="C221" i="8"/>
  <c r="I221" i="8"/>
  <c r="C223" i="8"/>
  <c r="I223" i="8"/>
  <c r="C226" i="8"/>
  <c r="J66" i="8"/>
  <c r="J68" i="8"/>
  <c r="I74" i="8"/>
  <c r="I78" i="8"/>
  <c r="C90" i="8"/>
  <c r="I90" i="8"/>
  <c r="I91" i="8"/>
  <c r="I93" i="8"/>
  <c r="J95" i="8"/>
  <c r="J97" i="8"/>
  <c r="J98" i="8"/>
  <c r="C100" i="8"/>
  <c r="I100" i="8"/>
  <c r="C104" i="8"/>
  <c r="I104" i="8"/>
  <c r="C106" i="8"/>
  <c r="I106" i="8"/>
  <c r="I107" i="8"/>
  <c r="I109" i="8"/>
  <c r="C111" i="8"/>
  <c r="J112" i="8"/>
  <c r="C116" i="8"/>
  <c r="I116" i="8"/>
  <c r="I117" i="8"/>
  <c r="J119" i="8"/>
  <c r="J121" i="8"/>
  <c r="J122" i="8"/>
  <c r="C123" i="8"/>
  <c r="J125" i="8"/>
  <c r="J127" i="8"/>
  <c r="J128" i="8"/>
  <c r="C130" i="8"/>
  <c r="I130" i="8"/>
  <c r="C132" i="8"/>
  <c r="I132" i="8"/>
  <c r="C134" i="8"/>
  <c r="I134" i="8"/>
  <c r="J135" i="8"/>
  <c r="J136" i="8"/>
  <c r="C137" i="8"/>
  <c r="J138" i="8"/>
  <c r="I141" i="8"/>
  <c r="C142" i="8"/>
  <c r="I142" i="8"/>
  <c r="C143" i="8"/>
  <c r="J144" i="8"/>
  <c r="C147" i="8"/>
  <c r="J148" i="8"/>
  <c r="C149" i="8"/>
  <c r="J150" i="8"/>
  <c r="J151" i="8"/>
  <c r="C153" i="8"/>
  <c r="J154" i="8"/>
  <c r="C156" i="8"/>
  <c r="I156" i="8"/>
  <c r="J160" i="8"/>
  <c r="J163" i="8"/>
  <c r="C165" i="8"/>
  <c r="C166" i="8"/>
  <c r="I166" i="8"/>
  <c r="C167" i="8"/>
  <c r="C168" i="8"/>
  <c r="I168" i="8"/>
  <c r="J169" i="8"/>
  <c r="C171" i="8"/>
  <c r="C172" i="8"/>
  <c r="I172" i="8"/>
  <c r="C174" i="8"/>
  <c r="I174" i="8"/>
  <c r="J177" i="8"/>
  <c r="C180" i="8"/>
  <c r="I180" i="8"/>
  <c r="I181" i="8"/>
  <c r="I183" i="8"/>
  <c r="C185" i="8"/>
  <c r="J186" i="8"/>
  <c r="I189" i="8"/>
  <c r="J191" i="8"/>
  <c r="C194" i="8"/>
  <c r="I194" i="8"/>
  <c r="C196" i="8"/>
  <c r="I196" i="8"/>
  <c r="C197" i="8"/>
  <c r="C198" i="8"/>
  <c r="I198" i="8"/>
  <c r="C199" i="8"/>
  <c r="C200" i="8"/>
  <c r="C201" i="8"/>
  <c r="J202" i="8"/>
  <c r="J204" i="8"/>
  <c r="J206" i="8"/>
  <c r="J207" i="8"/>
  <c r="I207" i="8"/>
  <c r="C209" i="8"/>
  <c r="I209" i="8"/>
  <c r="I210" i="8"/>
  <c r="C212" i="8"/>
  <c r="J213" i="8"/>
  <c r="I214" i="8"/>
  <c r="C216" i="8"/>
  <c r="J217" i="8"/>
  <c r="I220" i="8"/>
  <c r="I222" i="8"/>
  <c r="I224" i="8"/>
  <c r="I228" i="8"/>
  <c r="J230" i="8"/>
  <c r="J231" i="8"/>
  <c r="C227" i="8"/>
  <c r="I227" i="8"/>
  <c r="C229" i="8"/>
  <c r="I229" i="8"/>
  <c r="I230" i="8"/>
  <c r="C235" i="8"/>
  <c r="I235" i="8"/>
  <c r="J236" i="8"/>
  <c r="I236" i="8"/>
  <c r="C239" i="8"/>
  <c r="I240" i="8"/>
  <c r="C241" i="8"/>
  <c r="I241" i="8"/>
  <c r="C243" i="8"/>
  <c r="I243" i="8"/>
  <c r="J244" i="8"/>
  <c r="I244" i="8"/>
  <c r="I246" i="8"/>
  <c r="C252" i="8"/>
  <c r="J253" i="8"/>
  <c r="J254" i="8"/>
  <c r="J255" i="8"/>
  <c r="I261" i="8"/>
  <c r="I269" i="8"/>
  <c r="J274" i="8"/>
  <c r="I276" i="8"/>
  <c r="C277" i="8"/>
  <c r="C281" i="8"/>
  <c r="J282" i="8"/>
  <c r="J283" i="8"/>
  <c r="J284" i="8"/>
  <c r="C288" i="8"/>
  <c r="J291" i="8"/>
  <c r="I292" i="8"/>
  <c r="I295" i="8"/>
  <c r="J306" i="8"/>
  <c r="J307" i="8"/>
  <c r="C309" i="8"/>
  <c r="I313" i="8"/>
  <c r="I314" i="8"/>
  <c r="I324" i="8"/>
  <c r="I325" i="8"/>
  <c r="I326" i="8"/>
  <c r="I327" i="8"/>
  <c r="I328" i="8"/>
  <c r="I329" i="8"/>
  <c r="I232" i="8"/>
  <c r="J234" i="8"/>
  <c r="I234" i="8"/>
  <c r="C236" i="8"/>
  <c r="J240" i="8"/>
  <c r="C244" i="8"/>
  <c r="J245" i="8"/>
  <c r="J246" i="8"/>
  <c r="I248" i="8"/>
  <c r="I250" i="8"/>
  <c r="C258" i="8"/>
  <c r="J259" i="8"/>
  <c r="C261" i="8"/>
  <c r="I262" i="8"/>
  <c r="I265" i="8"/>
  <c r="C268" i="8"/>
  <c r="J269" i="8"/>
  <c r="I271" i="8"/>
  <c r="I272" i="8"/>
  <c r="C276" i="8"/>
  <c r="C282" i="8"/>
  <c r="C283" i="8"/>
  <c r="C291" i="8"/>
  <c r="J295" i="8"/>
  <c r="I296" i="8"/>
  <c r="I298" i="8"/>
  <c r="I299" i="8"/>
  <c r="I301" i="8"/>
  <c r="C303" i="8"/>
  <c r="C304" i="8"/>
  <c r="I311" i="8"/>
  <c r="I312" i="8"/>
  <c r="J313" i="8"/>
  <c r="J314" i="8"/>
  <c r="C316" i="8"/>
  <c r="J319" i="8"/>
  <c r="I320" i="8"/>
  <c r="J323" i="8"/>
  <c r="J324" i="8"/>
  <c r="J325" i="8"/>
  <c r="J326" i="8"/>
  <c r="J327" i="8"/>
  <c r="J328" i="8"/>
  <c r="J329" i="8"/>
  <c r="C230" i="8"/>
  <c r="C231" i="8"/>
  <c r="I231" i="8"/>
  <c r="J232" i="8"/>
  <c r="J233" i="8"/>
  <c r="C234" i="8"/>
  <c r="J237" i="8"/>
  <c r="J238" i="8"/>
  <c r="I238" i="8"/>
  <c r="C240" i="8"/>
  <c r="J242" i="8"/>
  <c r="I242" i="8"/>
  <c r="C245" i="8"/>
  <c r="I245" i="8"/>
  <c r="C246" i="8"/>
  <c r="J247" i="8"/>
  <c r="J248" i="8"/>
  <c r="J249" i="8"/>
  <c r="J250" i="8"/>
  <c r="J251" i="8"/>
  <c r="I252" i="8"/>
  <c r="J265" i="8"/>
  <c r="I266" i="8"/>
  <c r="C269" i="8"/>
  <c r="C270" i="8"/>
  <c r="J271" i="8"/>
  <c r="J272" i="8"/>
  <c r="J273" i="8"/>
  <c r="I277" i="8"/>
  <c r="I279" i="8"/>
  <c r="J285" i="8"/>
  <c r="I287" i="8"/>
  <c r="C289" i="8"/>
  <c r="I294" i="8"/>
  <c r="C295" i="8"/>
  <c r="J298" i="8"/>
  <c r="J299" i="8"/>
  <c r="J301" i="8"/>
  <c r="J305" i="8"/>
  <c r="I308" i="8"/>
  <c r="J311" i="8"/>
  <c r="J312" i="8"/>
  <c r="C313" i="8"/>
  <c r="C314" i="8"/>
  <c r="I315" i="8"/>
  <c r="J320" i="8"/>
  <c r="C323" i="8"/>
  <c r="C232" i="8"/>
  <c r="C233" i="8"/>
  <c r="I233" i="8"/>
  <c r="J235" i="8"/>
  <c r="C237" i="8"/>
  <c r="I237" i="8"/>
  <c r="C238" i="8"/>
  <c r="J239" i="8"/>
  <c r="I239" i="8"/>
  <c r="J241" i="8"/>
  <c r="C242" i="8"/>
  <c r="J243" i="8"/>
  <c r="C247" i="8"/>
  <c r="I247" i="8"/>
  <c r="C248" i="8"/>
  <c r="C249" i="8"/>
  <c r="I249" i="8"/>
  <c r="C250" i="8"/>
  <c r="C251" i="8"/>
  <c r="I251" i="8"/>
  <c r="J252" i="8"/>
  <c r="I254" i="8"/>
  <c r="I256" i="8"/>
  <c r="I260" i="8"/>
  <c r="C264" i="8"/>
  <c r="C265" i="8"/>
  <c r="C271" i="8"/>
  <c r="C272" i="8"/>
  <c r="I274" i="8"/>
  <c r="I275" i="8"/>
  <c r="J277" i="8"/>
  <c r="J279" i="8"/>
  <c r="I282" i="8"/>
  <c r="I283" i="8"/>
  <c r="C285" i="8"/>
  <c r="I288" i="8"/>
  <c r="J290" i="8"/>
  <c r="I291" i="8"/>
  <c r="J294" i="8"/>
  <c r="C297" i="8"/>
  <c r="C298" i="8"/>
  <c r="C300" i="8"/>
  <c r="C301" i="8"/>
  <c r="I306" i="8"/>
  <c r="I309" i="8"/>
  <c r="C311" i="8"/>
  <c r="C312" i="8"/>
  <c r="C315" i="8"/>
  <c r="C320" i="8"/>
  <c r="C253" i="8"/>
  <c r="I253" i="8"/>
  <c r="C254" i="8"/>
  <c r="C255" i="8"/>
  <c r="I255" i="8"/>
  <c r="J257" i="8"/>
  <c r="C259" i="8"/>
  <c r="J260" i="8"/>
  <c r="J262" i="8"/>
  <c r="I264" i="8"/>
  <c r="J266" i="8"/>
  <c r="C273" i="8"/>
  <c r="I273" i="8"/>
  <c r="C274" i="8"/>
  <c r="J275" i="8"/>
  <c r="J278" i="8"/>
  <c r="C279" i="8"/>
  <c r="J280" i="8"/>
  <c r="C284" i="8"/>
  <c r="I284" i="8"/>
  <c r="J286" i="8"/>
  <c r="J287" i="8"/>
  <c r="C290" i="8"/>
  <c r="I290" i="8"/>
  <c r="J292" i="8"/>
  <c r="C294" i="8"/>
  <c r="I297" i="8"/>
  <c r="C299" i="8"/>
  <c r="J302" i="8"/>
  <c r="I302" i="8"/>
  <c r="C305" i="8"/>
  <c r="I305" i="8"/>
  <c r="C306" i="8"/>
  <c r="C307" i="8"/>
  <c r="J308" i="8"/>
  <c r="J310" i="8"/>
  <c r="I310" i="8"/>
  <c r="J317" i="8"/>
  <c r="I318" i="8"/>
  <c r="C319" i="8"/>
  <c r="I319" i="8"/>
  <c r="J321" i="8"/>
  <c r="C324" i="8"/>
  <c r="C325" i="8"/>
  <c r="C326" i="8"/>
  <c r="C327" i="8"/>
  <c r="C329" i="8"/>
  <c r="I304" i="8"/>
  <c r="C256" i="8"/>
  <c r="C257" i="8"/>
  <c r="I257" i="8"/>
  <c r="C260" i="8"/>
  <c r="C262" i="8"/>
  <c r="C263" i="8"/>
  <c r="J264" i="8"/>
  <c r="C266" i="8"/>
  <c r="C267" i="8"/>
  <c r="J268" i="8"/>
  <c r="I268" i="8"/>
  <c r="C275" i="8"/>
  <c r="J276" i="8"/>
  <c r="C278" i="8"/>
  <c r="I278" i="8"/>
  <c r="I280" i="8"/>
  <c r="C286" i="8"/>
  <c r="I286" i="8"/>
  <c r="C287" i="8"/>
  <c r="J288" i="8"/>
  <c r="C292" i="8"/>
  <c r="C293" i="8"/>
  <c r="J297" i="8"/>
  <c r="C302" i="8"/>
  <c r="J303" i="8"/>
  <c r="I303" i="8"/>
  <c r="J304" i="8"/>
  <c r="C308" i="8"/>
  <c r="J309" i="8"/>
  <c r="C310" i="8"/>
  <c r="J315" i="8"/>
  <c r="J316" i="8"/>
  <c r="I316" i="8"/>
  <c r="C317" i="8"/>
  <c r="I317" i="8"/>
  <c r="C318" i="8"/>
  <c r="C321" i="8"/>
  <c r="I321" i="8"/>
  <c r="J74" i="8"/>
  <c r="J73" i="8"/>
  <c r="C89" i="8"/>
  <c r="J330" i="8"/>
  <c r="I330" i="8"/>
  <c r="I88" i="8"/>
  <c r="C88" i="8"/>
  <c r="I87" i="8"/>
  <c r="J87" i="8"/>
  <c r="J86" i="8"/>
  <c r="C86" i="8"/>
  <c r="I85" i="8"/>
  <c r="C85" i="8"/>
  <c r="I84" i="8"/>
  <c r="J84" i="8"/>
  <c r="C84" i="8"/>
  <c r="I83" i="8"/>
  <c r="C83" i="8"/>
  <c r="J82" i="8"/>
  <c r="I82" i="8"/>
  <c r="C82" i="8"/>
  <c r="I81" i="8"/>
  <c r="C81" i="8"/>
  <c r="J80" i="8"/>
  <c r="I80" i="8"/>
  <c r="I79" i="8"/>
  <c r="C79" i="8"/>
  <c r="J77" i="8"/>
  <c r="I77" i="8"/>
  <c r="C77" i="8"/>
  <c r="I76" i="8"/>
  <c r="C76" i="8"/>
  <c r="I75" i="8"/>
  <c r="C74" i="8"/>
  <c r="I73" i="8"/>
  <c r="I72" i="8"/>
  <c r="J71" i="8"/>
  <c r="I71" i="8"/>
  <c r="C73" i="8"/>
  <c r="C72" i="8"/>
  <c r="I70" i="8"/>
  <c r="J70" i="8"/>
  <c r="C70" i="8"/>
  <c r="J69" i="8"/>
  <c r="C69" i="8"/>
  <c r="C68" i="8"/>
  <c r="C66" i="8"/>
  <c r="J65" i="8"/>
  <c r="I322" i="8"/>
  <c r="J322" i="8"/>
  <c r="C322" i="8"/>
  <c r="C65" i="8"/>
  <c r="I67" i="8"/>
  <c r="I69" i="8"/>
  <c r="I68" i="8"/>
  <c r="I66" i="8"/>
  <c r="F42" i="8" l="1" a="1"/>
  <c r="F42" i="8" s="1"/>
  <c r="F44" i="8" a="1"/>
  <c r="F44" i="8" s="1"/>
  <c r="F41" i="8" a="1"/>
  <c r="F41" i="8" s="1"/>
  <c r="F43" i="8" a="1"/>
  <c r="F43" i="8" s="1"/>
  <c r="D44" i="8" a="1"/>
  <c r="D44" i="8" s="1"/>
  <c r="D43" i="8" a="1"/>
  <c r="D43" i="8" s="1"/>
  <c r="D41" i="8" a="1"/>
  <c r="D41" i="8" s="1"/>
  <c r="D42" i="8" a="1"/>
  <c r="D42" i="8" s="1"/>
  <c r="E43" i="8" a="1"/>
  <c r="E43" i="8" s="1"/>
  <c r="E41" i="8" a="1"/>
  <c r="E41" i="8" s="1"/>
  <c r="E44" i="8" a="1"/>
  <c r="E44" i="8" s="1"/>
  <c r="E42" i="8" a="1"/>
  <c r="E42" i="8" s="1"/>
  <c r="F45" i="8" l="1"/>
  <c r="D45" i="8"/>
  <c r="E45" i="8"/>
  <c r="M19" i="8"/>
  <c r="R16" i="8"/>
  <c r="AK35" i="8" s="1"/>
  <c r="O19" i="8"/>
  <c r="AB49" i="8" s="1"/>
  <c r="R128" i="8"/>
  <c r="AK21" i="8" l="1"/>
  <c r="AK13" i="8"/>
  <c r="AK28" i="8"/>
  <c r="L70" i="8"/>
  <c r="R216" i="8"/>
  <c r="N216" i="8" s="1"/>
  <c r="R197" i="8"/>
  <c r="R299" i="8"/>
  <c r="R269" i="8"/>
  <c r="R162" i="8"/>
  <c r="N162" i="8" s="1"/>
  <c r="R102" i="8"/>
  <c r="R228" i="8"/>
  <c r="N228" i="8" s="1"/>
  <c r="R238" i="8"/>
  <c r="N238" i="8" s="1"/>
  <c r="R281" i="8"/>
  <c r="R101" i="8"/>
  <c r="R206" i="8"/>
  <c r="N206" i="8" s="1"/>
  <c r="R179" i="8"/>
  <c r="R138" i="8"/>
  <c r="R142" i="8"/>
  <c r="N142" i="8" s="1"/>
  <c r="R150" i="8"/>
  <c r="L329" i="8"/>
  <c r="R74" i="8"/>
  <c r="N74" i="8" s="1"/>
  <c r="R113" i="8"/>
  <c r="N113" i="8" s="1"/>
  <c r="R322" i="8"/>
  <c r="R106" i="8"/>
  <c r="N106" i="8" s="1"/>
  <c r="R241" i="8"/>
  <c r="R329" i="8"/>
  <c r="N329" i="8" s="1"/>
  <c r="O329" i="8" s="1"/>
  <c r="R245" i="8"/>
  <c r="R222" i="8"/>
  <c r="N222" i="8" s="1"/>
  <c r="R328" i="8"/>
  <c r="N328" i="8" s="1"/>
  <c r="R324" i="8"/>
  <c r="N324" i="8" s="1"/>
  <c r="R247" i="8"/>
  <c r="R276" i="8"/>
  <c r="R155" i="8"/>
  <c r="N155" i="8" s="1"/>
  <c r="R81" i="8"/>
  <c r="N81" i="8" s="1"/>
  <c r="R86" i="8"/>
  <c r="N86" i="8" s="1"/>
  <c r="R95" i="8"/>
  <c r="N95" i="8" s="1"/>
  <c r="R180" i="8"/>
  <c r="N180" i="8" s="1"/>
  <c r="R184" i="8"/>
  <c r="N184" i="8" s="1"/>
  <c r="R188" i="8"/>
  <c r="N188" i="8" s="1"/>
  <c r="R80" i="8"/>
  <c r="N80" i="8" s="1"/>
  <c r="R99" i="8"/>
  <c r="N99" i="8" s="1"/>
  <c r="R290" i="8"/>
  <c r="R100" i="8"/>
  <c r="N100" i="8" s="1"/>
  <c r="R219" i="8"/>
  <c r="R210" i="8"/>
  <c r="R242" i="8"/>
  <c r="R96" i="8"/>
  <c r="N96" i="8" s="1"/>
  <c r="R117" i="8"/>
  <c r="N117" i="8" s="1"/>
  <c r="R145" i="8"/>
  <c r="R152" i="8"/>
  <c r="N152" i="8" s="1"/>
  <c r="R181" i="8"/>
  <c r="R195" i="8"/>
  <c r="N195" i="8" s="1"/>
  <c r="R79" i="8"/>
  <c r="R144" i="8"/>
  <c r="N144" i="8" s="1"/>
  <c r="R208" i="8"/>
  <c r="N208" i="8" s="1"/>
  <c r="R278" i="8"/>
  <c r="N278" i="8" s="1"/>
  <c r="R151" i="8"/>
  <c r="N151" i="8" s="1"/>
  <c r="R77" i="8"/>
  <c r="R140" i="8"/>
  <c r="N140" i="8" s="1"/>
  <c r="R272" i="8"/>
  <c r="R112" i="8"/>
  <c r="R159" i="8"/>
  <c r="R171" i="8"/>
  <c r="N171" i="8" s="1"/>
  <c r="R183" i="8"/>
  <c r="R239" i="8"/>
  <c r="N239" i="8" s="1"/>
  <c r="R98" i="8"/>
  <c r="R154" i="8"/>
  <c r="N154" i="8" s="1"/>
  <c r="R97" i="8"/>
  <c r="R267" i="8"/>
  <c r="N267" i="8" s="1"/>
  <c r="R301" i="8"/>
  <c r="R304" i="8"/>
  <c r="N304" i="8" s="1"/>
  <c r="R327" i="8"/>
  <c r="N327" i="8" s="1"/>
  <c r="L140" i="8"/>
  <c r="L220" i="8"/>
  <c r="L163" i="8"/>
  <c r="L177" i="8"/>
  <c r="L233" i="8"/>
  <c r="L309" i="8"/>
  <c r="R73" i="8"/>
  <c r="R72" i="8"/>
  <c r="R67" i="8"/>
  <c r="N67" i="8" s="1"/>
  <c r="R65" i="8"/>
  <c r="N65" i="8" s="1"/>
  <c r="R68" i="8"/>
  <c r="R66" i="8"/>
  <c r="N66" i="8" s="1"/>
  <c r="R330" i="8"/>
  <c r="N330" i="8" s="1"/>
  <c r="R293" i="8"/>
  <c r="N293" i="8" s="1"/>
  <c r="R308" i="8"/>
  <c r="R311" i="8"/>
  <c r="N311" i="8" s="1"/>
  <c r="R314" i="8"/>
  <c r="R286" i="8"/>
  <c r="R305" i="8"/>
  <c r="R230" i="8"/>
  <c r="R250" i="8"/>
  <c r="N250" i="8" s="1"/>
  <c r="R255" i="8"/>
  <c r="N255" i="8" s="1"/>
  <c r="R300" i="8"/>
  <c r="N300" i="8" s="1"/>
  <c r="R87" i="8"/>
  <c r="R283" i="8"/>
  <c r="N283" i="8" s="1"/>
  <c r="R284" i="8"/>
  <c r="N284" i="8" s="1"/>
  <c r="R292" i="8"/>
  <c r="N128" i="8"/>
  <c r="R134" i="8"/>
  <c r="N134" i="8" s="1"/>
  <c r="R227" i="8"/>
  <c r="R271" i="8"/>
  <c r="N271" i="8" s="1"/>
  <c r="R111" i="8"/>
  <c r="N111" i="8" s="1"/>
  <c r="R307" i="8"/>
  <c r="R110" i="8"/>
  <c r="N110" i="8" s="1"/>
  <c r="R93" i="8"/>
  <c r="R315" i="8"/>
  <c r="N315" i="8" s="1"/>
  <c r="R172" i="8"/>
  <c r="N172" i="8" s="1"/>
  <c r="R75" i="8"/>
  <c r="R119" i="8"/>
  <c r="N119" i="8" s="1"/>
  <c r="R120" i="8"/>
  <c r="R122" i="8"/>
  <c r="N122" i="8" s="1"/>
  <c r="R167" i="8"/>
  <c r="N167" i="8" s="1"/>
  <c r="R130" i="8"/>
  <c r="R149" i="8"/>
  <c r="N149" i="8" s="1"/>
  <c r="R220" i="8"/>
  <c r="N220" i="8" s="1"/>
  <c r="R234" i="8"/>
  <c r="R127" i="8"/>
  <c r="R143" i="8"/>
  <c r="N143" i="8" s="1"/>
  <c r="R176" i="8"/>
  <c r="N176" i="8" s="1"/>
  <c r="R89" i="8"/>
  <c r="N89" i="8" s="1"/>
  <c r="R123" i="8"/>
  <c r="N123" i="8" s="1"/>
  <c r="R126" i="8"/>
  <c r="N126" i="8" s="1"/>
  <c r="R199" i="8"/>
  <c r="N199" i="8" s="1"/>
  <c r="R251" i="8"/>
  <c r="R258" i="8"/>
  <c r="N258" i="8" s="1"/>
  <c r="R297" i="8"/>
  <c r="N297" i="8" s="1"/>
  <c r="R114" i="8"/>
  <c r="N114" i="8" s="1"/>
  <c r="O65" i="8" l="1"/>
  <c r="R69" i="8"/>
  <c r="N69" i="8" s="1"/>
  <c r="O69" i="8" s="1"/>
  <c r="N68" i="8"/>
  <c r="N73" i="8"/>
  <c r="O73" i="8" s="1"/>
  <c r="N77" i="8"/>
  <c r="O77" i="8" s="1"/>
  <c r="R78" i="8"/>
  <c r="N78" i="8" s="1"/>
  <c r="N75" i="8"/>
  <c r="O75" i="8" s="1"/>
  <c r="R70" i="8"/>
  <c r="N70" i="8" s="1"/>
  <c r="N72" i="8"/>
  <c r="O72" i="8" s="1"/>
  <c r="R71" i="8"/>
  <c r="N71" i="8" s="1"/>
  <c r="R76" i="8"/>
  <c r="N76" i="8" s="1"/>
  <c r="O74" i="8"/>
  <c r="N79" i="8"/>
  <c r="O79" i="8" s="1"/>
  <c r="R82" i="8"/>
  <c r="N82" i="8" s="1"/>
  <c r="R85" i="8"/>
  <c r="N85" i="8" s="1"/>
  <c r="O85" i="8" s="1"/>
  <c r="R83" i="8"/>
  <c r="N83" i="8" s="1"/>
  <c r="N87" i="8"/>
  <c r="N93" i="8"/>
  <c r="O93" i="8" s="1"/>
  <c r="O95" i="8"/>
  <c r="N102" i="8"/>
  <c r="O102" i="8" s="1"/>
  <c r="N101" i="8"/>
  <c r="O101" i="8" s="1"/>
  <c r="N97" i="8"/>
  <c r="O97" i="8" s="1"/>
  <c r="R104" i="8"/>
  <c r="N104" i="8" s="1"/>
  <c r="N112" i="8"/>
  <c r="O112" i="8" s="1"/>
  <c r="R107" i="8"/>
  <c r="N107" i="8" s="1"/>
  <c r="O107" i="8" s="1"/>
  <c r="L109" i="8"/>
  <c r="M109" i="8" s="1"/>
  <c r="R116" i="8"/>
  <c r="N116" i="8" s="1"/>
  <c r="O116" i="8" s="1"/>
  <c r="R121" i="8"/>
  <c r="N121" i="8" s="1"/>
  <c r="O121" i="8" s="1"/>
  <c r="N120" i="8"/>
  <c r="O120" i="8" s="1"/>
  <c r="N130" i="8"/>
  <c r="O130" i="8" s="1"/>
  <c r="N127" i="8"/>
  <c r="O127" i="8" s="1"/>
  <c r="R129" i="8"/>
  <c r="N129" i="8" s="1"/>
  <c r="O129" i="8" s="1"/>
  <c r="R131" i="8"/>
  <c r="N131" i="8" s="1"/>
  <c r="N138" i="8"/>
  <c r="R137" i="8"/>
  <c r="N137" i="8" s="1"/>
  <c r="O137" i="8" s="1"/>
  <c r="R133" i="8"/>
  <c r="N133" i="8" s="1"/>
  <c r="O133" i="8" s="1"/>
  <c r="L139" i="8"/>
  <c r="M139" i="8" s="1"/>
  <c r="O149" i="8"/>
  <c r="N145" i="8"/>
  <c r="R146" i="8"/>
  <c r="N146" i="8" s="1"/>
  <c r="O146" i="8" s="1"/>
  <c r="O154" i="8"/>
  <c r="L159" i="8"/>
  <c r="M159" i="8" s="1"/>
  <c r="R157" i="8"/>
  <c r="N157" i="8" s="1"/>
  <c r="R156" i="8"/>
  <c r="N156" i="8" s="1"/>
  <c r="O156" i="8" s="1"/>
  <c r="L157" i="8"/>
  <c r="M157" i="8" s="1"/>
  <c r="R165" i="8"/>
  <c r="N165" i="8" s="1"/>
  <c r="R160" i="8"/>
  <c r="N160" i="8" s="1"/>
  <c r="O160" i="8" s="1"/>
  <c r="L167" i="8"/>
  <c r="M167" i="8" s="1"/>
  <c r="R168" i="8"/>
  <c r="N168" i="8" s="1"/>
  <c r="O168" i="8" s="1"/>
  <c r="L165" i="8"/>
  <c r="M165" i="8" s="1"/>
  <c r="R169" i="8"/>
  <c r="N169" i="8" s="1"/>
  <c r="O169" i="8" s="1"/>
  <c r="L170" i="8"/>
  <c r="M170" i="8" s="1"/>
  <c r="N183" i="8"/>
  <c r="N181" i="8"/>
  <c r="O181" i="8" s="1"/>
  <c r="N179" i="8"/>
  <c r="O179" i="8" s="1"/>
  <c r="R182" i="8"/>
  <c r="N182" i="8" s="1"/>
  <c r="O182" i="8" s="1"/>
  <c r="L183" i="8"/>
  <c r="M183" i="8" s="1"/>
  <c r="R178" i="8"/>
  <c r="N178" i="8" s="1"/>
  <c r="O178" i="8" s="1"/>
  <c r="R191" i="8"/>
  <c r="N191" i="8" s="1"/>
  <c r="O191" i="8" s="1"/>
  <c r="R192" i="8"/>
  <c r="N192" i="8" s="1"/>
  <c r="O192" i="8" s="1"/>
  <c r="R193" i="8"/>
  <c r="N193" i="8" s="1"/>
  <c r="O193" i="8" s="1"/>
  <c r="R187" i="8"/>
  <c r="N187" i="8" s="1"/>
  <c r="O187" i="8" s="1"/>
  <c r="N197" i="8"/>
  <c r="O197" i="8" s="1"/>
  <c r="R202" i="8"/>
  <c r="N202" i="8" s="1"/>
  <c r="O202" i="8" s="1"/>
  <c r="R201" i="8"/>
  <c r="N201" i="8" s="1"/>
  <c r="O201" i="8" s="1"/>
  <c r="L199" i="8"/>
  <c r="M199" i="8" s="1"/>
  <c r="R203" i="8"/>
  <c r="N203" i="8" s="1"/>
  <c r="O203" i="8" s="1"/>
  <c r="N210" i="8"/>
  <c r="O210" i="8" s="1"/>
  <c r="R209" i="8"/>
  <c r="N209" i="8" s="1"/>
  <c r="O209" i="8" s="1"/>
  <c r="R212" i="8"/>
  <c r="N212" i="8" s="1"/>
  <c r="O212" i="8" s="1"/>
  <c r="R207" i="8"/>
  <c r="N207" i="8" s="1"/>
  <c r="O207" i="8" s="1"/>
  <c r="R213" i="8"/>
  <c r="N213" i="8" s="1"/>
  <c r="O213" i="8" s="1"/>
  <c r="R211" i="8"/>
  <c r="N211" i="8" s="1"/>
  <c r="O211" i="8" s="1"/>
  <c r="N219" i="8"/>
  <c r="O219" i="8" s="1"/>
  <c r="R217" i="8"/>
  <c r="N217" i="8" s="1"/>
  <c r="O217" i="8" s="1"/>
  <c r="R215" i="8"/>
  <c r="N215" i="8" s="1"/>
  <c r="O215" i="8" s="1"/>
  <c r="L214" i="8"/>
  <c r="M214" i="8" s="1"/>
  <c r="O220" i="8"/>
  <c r="O222" i="8"/>
  <c r="R218" i="8"/>
  <c r="N218" i="8" s="1"/>
  <c r="O218" i="8" s="1"/>
  <c r="N230" i="8"/>
  <c r="O230" i="8" s="1"/>
  <c r="N227" i="8"/>
  <c r="O227" i="8" s="1"/>
  <c r="R224" i="8"/>
  <c r="N224" i="8" s="1"/>
  <c r="O224" i="8" s="1"/>
  <c r="L224" i="8"/>
  <c r="M224" i="8" s="1"/>
  <c r="R226" i="8"/>
  <c r="N226" i="8" s="1"/>
  <c r="O226" i="8" s="1"/>
  <c r="N234" i="8"/>
  <c r="O234" i="8" s="1"/>
  <c r="R233" i="8"/>
  <c r="N233" i="8" s="1"/>
  <c r="O233" i="8" s="1"/>
  <c r="R235" i="8"/>
  <c r="N235" i="8" s="1"/>
  <c r="O235" i="8" s="1"/>
  <c r="R240" i="8"/>
  <c r="N240" i="8" s="1"/>
  <c r="O240" i="8" s="1"/>
  <c r="R236" i="8"/>
  <c r="N236" i="8" s="1"/>
  <c r="L232" i="8"/>
  <c r="M232" i="8" s="1"/>
  <c r="N247" i="8"/>
  <c r="O247" i="8" s="1"/>
  <c r="N245" i="8"/>
  <c r="O245" i="8" s="1"/>
  <c r="N242" i="8"/>
  <c r="O242" i="8" s="1"/>
  <c r="N241" i="8"/>
  <c r="O241" i="8" s="1"/>
  <c r="R243" i="8"/>
  <c r="N243" i="8" s="1"/>
  <c r="O243" i="8" s="1"/>
  <c r="R246" i="8"/>
  <c r="N246" i="8" s="1"/>
  <c r="O246" i="8" s="1"/>
  <c r="L248" i="8"/>
  <c r="M248" i="8" s="1"/>
  <c r="N251" i="8"/>
  <c r="O251" i="8" s="1"/>
  <c r="R252" i="8"/>
  <c r="N252" i="8" s="1"/>
  <c r="O252" i="8" s="1"/>
  <c r="R254" i="8"/>
  <c r="N254" i="8" s="1"/>
  <c r="O254" i="8" s="1"/>
  <c r="R256" i="8"/>
  <c r="N256" i="8" s="1"/>
  <c r="O256" i="8" s="1"/>
  <c r="R259" i="8"/>
  <c r="N259" i="8" s="1"/>
  <c r="O259" i="8" s="1"/>
  <c r="R260" i="8"/>
  <c r="N260" i="8" s="1"/>
  <c r="O260" i="8" s="1"/>
  <c r="R263" i="8"/>
  <c r="N263" i="8" s="1"/>
  <c r="O263" i="8" s="1"/>
  <c r="R264" i="8"/>
  <c r="N264" i="8" s="1"/>
  <c r="O264" i="8" s="1"/>
  <c r="L267" i="8"/>
  <c r="M267" i="8" s="1"/>
  <c r="N276" i="8"/>
  <c r="O276" i="8" s="1"/>
  <c r="N272" i="8"/>
  <c r="O272" i="8" s="1"/>
  <c r="N269" i="8"/>
  <c r="O269" i="8" s="1"/>
  <c r="R274" i="8"/>
  <c r="N274" i="8" s="1"/>
  <c r="O274" i="8" s="1"/>
  <c r="R273" i="8"/>
  <c r="N273" i="8" s="1"/>
  <c r="O273" i="8" s="1"/>
  <c r="R270" i="8"/>
  <c r="N270" i="8" s="1"/>
  <c r="O270" i="8" s="1"/>
  <c r="R275" i="8"/>
  <c r="N275" i="8" s="1"/>
  <c r="O275" i="8" s="1"/>
  <c r="N281" i="8"/>
  <c r="O281" i="8" s="1"/>
  <c r="R285" i="8"/>
  <c r="N285" i="8" s="1"/>
  <c r="O285" i="8" s="1"/>
  <c r="R282" i="8"/>
  <c r="N282" i="8" s="1"/>
  <c r="O282" i="8" s="1"/>
  <c r="L279" i="8"/>
  <c r="M279" i="8" s="1"/>
  <c r="O283" i="8"/>
  <c r="N292" i="8"/>
  <c r="O292" i="8" s="1"/>
  <c r="N290" i="8"/>
  <c r="O290" i="8" s="1"/>
  <c r="R294" i="8"/>
  <c r="N294" i="8" s="1"/>
  <c r="O294" i="8" s="1"/>
  <c r="N301" i="8"/>
  <c r="O301" i="8" s="1"/>
  <c r="N299" i="8"/>
  <c r="O299" i="8" s="1"/>
  <c r="R298" i="8"/>
  <c r="N298" i="8" s="1"/>
  <c r="O298" i="8" s="1"/>
  <c r="R302" i="8"/>
  <c r="N302" i="8" s="1"/>
  <c r="O302" i="8" s="1"/>
  <c r="R296" i="8"/>
  <c r="N296" i="8" s="1"/>
  <c r="O296" i="8" s="1"/>
  <c r="R295" i="8"/>
  <c r="N295" i="8" s="1"/>
  <c r="O295" i="8" s="1"/>
  <c r="N308" i="8"/>
  <c r="O308" i="8" s="1"/>
  <c r="N307" i="8"/>
  <c r="O307" i="8" s="1"/>
  <c r="N305" i="8"/>
  <c r="O305" i="8" s="1"/>
  <c r="R309" i="8"/>
  <c r="N309" i="8" s="1"/>
  <c r="O309" i="8" s="1"/>
  <c r="R306" i="8"/>
  <c r="N306" i="8" s="1"/>
  <c r="O306" i="8" s="1"/>
  <c r="R310" i="8"/>
  <c r="N310" i="8" s="1"/>
  <c r="R316" i="8"/>
  <c r="N316" i="8" s="1"/>
  <c r="O316" i="8" s="1"/>
  <c r="R321" i="8"/>
  <c r="N321" i="8" s="1"/>
  <c r="O321" i="8" s="1"/>
  <c r="R318" i="8"/>
  <c r="N318" i="8" s="1"/>
  <c r="O318" i="8" s="1"/>
  <c r="R326" i="8"/>
  <c r="N326" i="8" s="1"/>
  <c r="O326" i="8" s="1"/>
  <c r="R325" i="8"/>
  <c r="N325" i="8" s="1"/>
  <c r="O325" i="8" s="1"/>
  <c r="N322" i="8"/>
  <c r="O322" i="8" s="1"/>
  <c r="R323" i="8"/>
  <c r="N323" i="8" s="1"/>
  <c r="O327" i="8"/>
  <c r="L327" i="8"/>
  <c r="M327" i="8" s="1"/>
  <c r="L325" i="8"/>
  <c r="M325" i="8" s="1"/>
  <c r="O328" i="8"/>
  <c r="L328" i="8"/>
  <c r="M328" i="8" s="1"/>
  <c r="O324" i="8"/>
  <c r="L324" i="8"/>
  <c r="M324" i="8" s="1"/>
  <c r="L314" i="8"/>
  <c r="M314" i="8" s="1"/>
  <c r="L317" i="8"/>
  <c r="M317" i="8" s="1"/>
  <c r="R319" i="8"/>
  <c r="N319" i="8" s="1"/>
  <c r="L313" i="8"/>
  <c r="M313" i="8" s="1"/>
  <c r="L321" i="8"/>
  <c r="M321" i="8" s="1"/>
  <c r="L320" i="8"/>
  <c r="M320" i="8" s="1"/>
  <c r="L318" i="8"/>
  <c r="M318" i="8" s="1"/>
  <c r="R320" i="8"/>
  <c r="N320" i="8" s="1"/>
  <c r="O320" i="8" s="1"/>
  <c r="R317" i="8"/>
  <c r="N317" i="8" s="1"/>
  <c r="O317" i="8" s="1"/>
  <c r="N314" i="8"/>
  <c r="O314" i="8" s="1"/>
  <c r="R313" i="8"/>
  <c r="N313" i="8" s="1"/>
  <c r="O313" i="8" s="1"/>
  <c r="L306" i="8"/>
  <c r="M306" i="8" s="1"/>
  <c r="L312" i="8"/>
  <c r="M312" i="8" s="1"/>
  <c r="O304" i="8"/>
  <c r="L304" i="8"/>
  <c r="O311" i="8"/>
  <c r="L311" i="8"/>
  <c r="M311" i="8" s="1"/>
  <c r="L308" i="8"/>
  <c r="M308" i="8" s="1"/>
  <c r="R312" i="8"/>
  <c r="N312" i="8" s="1"/>
  <c r="O312" i="8" s="1"/>
  <c r="L305" i="8"/>
  <c r="M305" i="8" s="1"/>
  <c r="L307" i="8"/>
  <c r="M307" i="8" s="1"/>
  <c r="L303" i="8"/>
  <c r="M303" i="8" s="1"/>
  <c r="O297" i="8"/>
  <c r="L297" i="8"/>
  <c r="M297" i="8" s="1"/>
  <c r="R303" i="8"/>
  <c r="N303" i="8" s="1"/>
  <c r="O303" i="8" s="1"/>
  <c r="L298" i="8"/>
  <c r="M298" i="8" s="1"/>
  <c r="L302" i="8"/>
  <c r="M302" i="8" s="1"/>
  <c r="L295" i="8"/>
  <c r="M295" i="8" s="1"/>
  <c r="O300" i="8"/>
  <c r="L300" i="8"/>
  <c r="M300" i="8" s="1"/>
  <c r="L299" i="8"/>
  <c r="M299" i="8" s="1"/>
  <c r="L296" i="8"/>
  <c r="M296" i="8" s="1"/>
  <c r="L301" i="8"/>
  <c r="M301" i="8" s="1"/>
  <c r="L292" i="8"/>
  <c r="M292" i="8" s="1"/>
  <c r="L291" i="8"/>
  <c r="M291" i="8" s="1"/>
  <c r="L287" i="8"/>
  <c r="M287" i="8" s="1"/>
  <c r="L289" i="8"/>
  <c r="M289" i="8" s="1"/>
  <c r="R291" i="8"/>
  <c r="N291" i="8" s="1"/>
  <c r="O291" i="8" s="1"/>
  <c r="L294" i="8"/>
  <c r="M294" i="8" s="1"/>
  <c r="R287" i="8"/>
  <c r="N287" i="8" s="1"/>
  <c r="O287" i="8" s="1"/>
  <c r="R289" i="8"/>
  <c r="N289" i="8" s="1"/>
  <c r="O289" i="8" s="1"/>
  <c r="L288" i="8"/>
  <c r="M288" i="8" s="1"/>
  <c r="O293" i="8"/>
  <c r="L293" i="8"/>
  <c r="M293" i="8" s="1"/>
  <c r="L286" i="8"/>
  <c r="M286" i="8" s="1"/>
  <c r="R288" i="8"/>
  <c r="N288" i="8" s="1"/>
  <c r="O288" i="8" s="1"/>
  <c r="N286" i="8"/>
  <c r="O286" i="8" s="1"/>
  <c r="L290" i="8"/>
  <c r="M290" i="8" s="1"/>
  <c r="L277" i="8"/>
  <c r="M277" i="8" s="1"/>
  <c r="R280" i="8"/>
  <c r="N280" i="8" s="1"/>
  <c r="O280" i="8" s="1"/>
  <c r="O278" i="8"/>
  <c r="L278" i="8"/>
  <c r="M278" i="8" s="1"/>
  <c r="L280" i="8"/>
  <c r="M280" i="8" s="1"/>
  <c r="L285" i="8"/>
  <c r="M285" i="8" s="1"/>
  <c r="R279" i="8"/>
  <c r="N279" i="8" s="1"/>
  <c r="R277" i="8"/>
  <c r="N277" i="8" s="1"/>
  <c r="O277" i="8" s="1"/>
  <c r="L282" i="8"/>
  <c r="M282" i="8" s="1"/>
  <c r="L281" i="8"/>
  <c r="M281" i="8" s="1"/>
  <c r="O284" i="8"/>
  <c r="L284" i="8"/>
  <c r="M284" i="8" s="1"/>
  <c r="O271" i="8"/>
  <c r="L271" i="8"/>
  <c r="M271" i="8" s="1"/>
  <c r="R268" i="8"/>
  <c r="N268" i="8" s="1"/>
  <c r="O268" i="8" s="1"/>
  <c r="L272" i="8"/>
  <c r="M272" i="8" s="1"/>
  <c r="L268" i="8"/>
  <c r="M268" i="8" s="1"/>
  <c r="L270" i="8"/>
  <c r="M270" i="8" s="1"/>
  <c r="L274" i="8"/>
  <c r="M274" i="8" s="1"/>
  <c r="L276" i="8"/>
  <c r="M276" i="8" s="1"/>
  <c r="L269" i="8"/>
  <c r="M269" i="8" s="1"/>
  <c r="L273" i="8"/>
  <c r="M273" i="8" s="1"/>
  <c r="L275" i="8"/>
  <c r="M275" i="8" s="1"/>
  <c r="L261" i="8"/>
  <c r="M261" i="8" s="1"/>
  <c r="R265" i="8"/>
  <c r="N265" i="8" s="1"/>
  <c r="O265" i="8" s="1"/>
  <c r="R261" i="8"/>
  <c r="N261" i="8" s="1"/>
  <c r="O261" i="8" s="1"/>
  <c r="L266" i="8"/>
  <c r="M266" i="8" s="1"/>
  <c r="L259" i="8"/>
  <c r="L262" i="8"/>
  <c r="M262" i="8" s="1"/>
  <c r="L265" i="8"/>
  <c r="M265" i="8" s="1"/>
  <c r="L263" i="8"/>
  <c r="M263" i="8" s="1"/>
  <c r="R266" i="8"/>
  <c r="N266" i="8" s="1"/>
  <c r="O266" i="8" s="1"/>
  <c r="R262" i="8"/>
  <c r="N262" i="8" s="1"/>
  <c r="O262" i="8" s="1"/>
  <c r="L260" i="8"/>
  <c r="M260" i="8" s="1"/>
  <c r="L264" i="8"/>
  <c r="M264" i="8" s="1"/>
  <c r="L254" i="8"/>
  <c r="M254" i="8" s="1"/>
  <c r="L251" i="8"/>
  <c r="M251" i="8" s="1"/>
  <c r="L252" i="8"/>
  <c r="M252" i="8" s="1"/>
  <c r="O255" i="8"/>
  <c r="L255" i="8"/>
  <c r="M255" i="8" s="1"/>
  <c r="O258" i="8"/>
  <c r="L258" i="8"/>
  <c r="M258" i="8" s="1"/>
  <c r="L257" i="8"/>
  <c r="M257" i="8" s="1"/>
  <c r="L253" i="8"/>
  <c r="M253" i="8" s="1"/>
  <c r="R253" i="8"/>
  <c r="N253" i="8" s="1"/>
  <c r="O250" i="8"/>
  <c r="L250" i="8"/>
  <c r="M250" i="8" s="1"/>
  <c r="L256" i="8"/>
  <c r="M256" i="8" s="1"/>
  <c r="R257" i="8"/>
  <c r="N257" i="8" s="1"/>
  <c r="O257" i="8" s="1"/>
  <c r="L246" i="8"/>
  <c r="M246" i="8" s="1"/>
  <c r="R249" i="8"/>
  <c r="N249" i="8" s="1"/>
  <c r="L243" i="8"/>
  <c r="M243" i="8" s="1"/>
  <c r="R244" i="8"/>
  <c r="N244" i="8" s="1"/>
  <c r="O244" i="8" s="1"/>
  <c r="L242" i="8"/>
  <c r="R248" i="8"/>
  <c r="N248" i="8" s="1"/>
  <c r="L241" i="8"/>
  <c r="M241" i="8" s="1"/>
  <c r="L244" i="8"/>
  <c r="M244" i="8" s="1"/>
  <c r="L245" i="8"/>
  <c r="M245" i="8" s="1"/>
  <c r="O239" i="8"/>
  <c r="L239" i="8"/>
  <c r="M239" i="8" s="1"/>
  <c r="L234" i="8"/>
  <c r="L237" i="8"/>
  <c r="M237" i="8" s="1"/>
  <c r="L236" i="8"/>
  <c r="M236" i="8" s="1"/>
  <c r="R232" i="8"/>
  <c r="N232" i="8" s="1"/>
  <c r="O238" i="8"/>
  <c r="L238" i="8"/>
  <c r="M238" i="8" s="1"/>
  <c r="L240" i="8"/>
  <c r="M240" i="8" s="1"/>
  <c r="R237" i="8"/>
  <c r="N237" i="8" s="1"/>
  <c r="L235" i="8"/>
  <c r="M235" i="8" s="1"/>
  <c r="O228" i="8"/>
  <c r="L228" i="8"/>
  <c r="M228" i="8" s="1"/>
  <c r="L231" i="8"/>
  <c r="M231" i="8" s="1"/>
  <c r="L225" i="8"/>
  <c r="M225" i="8" s="1"/>
  <c r="L223" i="8"/>
  <c r="M223" i="8" s="1"/>
  <c r="L230" i="8"/>
  <c r="M230" i="8" s="1"/>
  <c r="R229" i="8"/>
  <c r="N229" i="8" s="1"/>
  <c r="L226" i="8"/>
  <c r="M226" i="8" s="1"/>
  <c r="R231" i="8"/>
  <c r="N231" i="8" s="1"/>
  <c r="O231" i="8" s="1"/>
  <c r="R223" i="8"/>
  <c r="N223" i="8" s="1"/>
  <c r="O223" i="8" s="1"/>
  <c r="L227" i="8"/>
  <c r="L229" i="8"/>
  <c r="M229" i="8" s="1"/>
  <c r="R225" i="8"/>
  <c r="N225" i="8" s="1"/>
  <c r="O225" i="8" s="1"/>
  <c r="O216" i="8"/>
  <c r="L216" i="8"/>
  <c r="M216" i="8" s="1"/>
  <c r="L219" i="8"/>
  <c r="M219" i="8" s="1"/>
  <c r="L221" i="8"/>
  <c r="M221" i="8" s="1"/>
  <c r="L217" i="8"/>
  <c r="M217" i="8" s="1"/>
  <c r="R214" i="8"/>
  <c r="N214" i="8" s="1"/>
  <c r="O214" i="8" s="1"/>
  <c r="L218" i="8"/>
  <c r="M218" i="8" s="1"/>
  <c r="R221" i="8"/>
  <c r="N221" i="8" s="1"/>
  <c r="O221" i="8" s="1"/>
  <c r="L210" i="8"/>
  <c r="M210" i="8" s="1"/>
  <c r="O206" i="8"/>
  <c r="L206" i="8"/>
  <c r="M206" i="8" s="1"/>
  <c r="L207" i="8"/>
  <c r="M207" i="8" s="1"/>
  <c r="L205" i="8"/>
  <c r="M205" i="8" s="1"/>
  <c r="O208" i="8"/>
  <c r="L208" i="8"/>
  <c r="M208" i="8" s="1"/>
  <c r="L211" i="8"/>
  <c r="M211" i="8" s="1"/>
  <c r="L212" i="8"/>
  <c r="M212" i="8" s="1"/>
  <c r="R205" i="8"/>
  <c r="N205" i="8" s="1"/>
  <c r="O205" i="8" s="1"/>
  <c r="L213" i="8"/>
  <c r="M213" i="8" s="1"/>
  <c r="L200" i="8"/>
  <c r="M200" i="8" s="1"/>
  <c r="O199" i="8"/>
  <c r="L201" i="8"/>
  <c r="M201" i="8" s="1"/>
  <c r="R196" i="8"/>
  <c r="N196" i="8" s="1"/>
  <c r="O196" i="8" s="1"/>
  <c r="R198" i="8"/>
  <c r="N198" i="8" s="1"/>
  <c r="O198" i="8" s="1"/>
  <c r="R204" i="8"/>
  <c r="N204" i="8" s="1"/>
  <c r="O204" i="8" s="1"/>
  <c r="L196" i="8"/>
  <c r="M196" i="8" s="1"/>
  <c r="L198" i="8"/>
  <c r="M198" i="8" s="1"/>
  <c r="L197" i="8"/>
  <c r="M197" i="8" s="1"/>
  <c r="L202" i="8"/>
  <c r="M202" i="8" s="1"/>
  <c r="L203" i="8"/>
  <c r="M203" i="8" s="1"/>
  <c r="R200" i="8"/>
  <c r="N200" i="8" s="1"/>
  <c r="O200" i="8" s="1"/>
  <c r="L204" i="8"/>
  <c r="M204" i="8" s="1"/>
  <c r="L187" i="8"/>
  <c r="L193" i="8"/>
  <c r="M193" i="8" s="1"/>
  <c r="L189" i="8"/>
  <c r="M189" i="8" s="1"/>
  <c r="L194" i="8"/>
  <c r="M194" i="8" s="1"/>
  <c r="L190" i="8"/>
  <c r="M190" i="8" s="1"/>
  <c r="L192" i="8"/>
  <c r="M192" i="8" s="1"/>
  <c r="L191" i="8"/>
  <c r="M191" i="8" s="1"/>
  <c r="R189" i="8"/>
  <c r="N189" i="8" s="1"/>
  <c r="R194" i="8"/>
  <c r="N194" i="8" s="1"/>
  <c r="O194" i="8" s="1"/>
  <c r="O195" i="8"/>
  <c r="L195" i="8"/>
  <c r="M195" i="8" s="1"/>
  <c r="O188" i="8"/>
  <c r="L188" i="8"/>
  <c r="M188" i="8" s="1"/>
  <c r="R190" i="8"/>
  <c r="N190" i="8" s="1"/>
  <c r="O190" i="8" s="1"/>
  <c r="L178" i="8"/>
  <c r="M178" i="8" s="1"/>
  <c r="L186" i="8"/>
  <c r="M186" i="8" s="1"/>
  <c r="L182" i="8"/>
  <c r="M182" i="8" s="1"/>
  <c r="R186" i="8"/>
  <c r="N186" i="8" s="1"/>
  <c r="O186" i="8" s="1"/>
  <c r="L185" i="8"/>
  <c r="M185" i="8" s="1"/>
  <c r="L181" i="8"/>
  <c r="M181" i="8" s="1"/>
  <c r="R185" i="8"/>
  <c r="N185" i="8" s="1"/>
  <c r="O185" i="8" s="1"/>
  <c r="L179" i="8"/>
  <c r="M179" i="8" s="1"/>
  <c r="O180" i="8"/>
  <c r="L180" i="8"/>
  <c r="M180" i="8" s="1"/>
  <c r="O184" i="8"/>
  <c r="L184" i="8"/>
  <c r="M184" i="8" s="1"/>
  <c r="L169" i="8"/>
  <c r="M169" i="8" s="1"/>
  <c r="O172" i="8"/>
  <c r="L172" i="8"/>
  <c r="M172" i="8" s="1"/>
  <c r="L175" i="8"/>
  <c r="M175" i="8" s="1"/>
  <c r="R177" i="8"/>
  <c r="N177" i="8" s="1"/>
  <c r="O177" i="8" s="1"/>
  <c r="L173" i="8"/>
  <c r="M173" i="8" s="1"/>
  <c r="R173" i="8"/>
  <c r="N173" i="8" s="1"/>
  <c r="O173" i="8" s="1"/>
  <c r="R175" i="8"/>
  <c r="N175" i="8" s="1"/>
  <c r="O175" i="8" s="1"/>
  <c r="O176" i="8"/>
  <c r="L176" i="8"/>
  <c r="M176" i="8" s="1"/>
  <c r="R170" i="8"/>
  <c r="N170" i="8" s="1"/>
  <c r="O171" i="8"/>
  <c r="L171" i="8"/>
  <c r="M171" i="8" s="1"/>
  <c r="R174" i="8"/>
  <c r="N174" i="8" s="1"/>
  <c r="O174" i="8" s="1"/>
  <c r="L174" i="8"/>
  <c r="M174" i="8" s="1"/>
  <c r="O162" i="8"/>
  <c r="L162" i="8"/>
  <c r="M162" i="8" s="1"/>
  <c r="R163" i="8"/>
  <c r="N163" i="8" s="1"/>
  <c r="O163" i="8" s="1"/>
  <c r="R161" i="8"/>
  <c r="N161" i="8" s="1"/>
  <c r="O161" i="8" s="1"/>
  <c r="R164" i="8"/>
  <c r="N164" i="8" s="1"/>
  <c r="O164" i="8" s="1"/>
  <c r="L161" i="8"/>
  <c r="M161" i="8" s="1"/>
  <c r="R166" i="8"/>
  <c r="N166" i="8" s="1"/>
  <c r="O166" i="8" s="1"/>
  <c r="L160" i="8"/>
  <c r="M160" i="8" s="1"/>
  <c r="L168" i="8"/>
  <c r="M168" i="8" s="1"/>
  <c r="L164" i="8"/>
  <c r="M164" i="8" s="1"/>
  <c r="L166" i="8"/>
  <c r="M166" i="8" s="1"/>
  <c r="O155" i="8"/>
  <c r="L155" i="8"/>
  <c r="M155" i="8" s="1"/>
  <c r="O151" i="8"/>
  <c r="L151" i="8"/>
  <c r="L153" i="8"/>
  <c r="M153" i="8" s="1"/>
  <c r="N159" i="8"/>
  <c r="O159" i="8" s="1"/>
  <c r="R158" i="8"/>
  <c r="N158" i="8" s="1"/>
  <c r="O158" i="8" s="1"/>
  <c r="R153" i="8"/>
  <c r="N153" i="8" s="1"/>
  <c r="O153" i="8" s="1"/>
  <c r="O152" i="8"/>
  <c r="L152" i="8"/>
  <c r="M152" i="8" s="1"/>
  <c r="L158" i="8"/>
  <c r="M158" i="8" s="1"/>
  <c r="L156" i="8"/>
  <c r="M156" i="8" s="1"/>
  <c r="O140" i="8"/>
  <c r="N150" i="8"/>
  <c r="O150" i="8" s="1"/>
  <c r="L147" i="8"/>
  <c r="M147" i="8" s="1"/>
  <c r="O143" i="8"/>
  <c r="L143" i="8"/>
  <c r="M143" i="8" s="1"/>
  <c r="L148" i="8"/>
  <c r="M148" i="8" s="1"/>
  <c r="L146" i="8"/>
  <c r="M146" i="8" s="1"/>
  <c r="L145" i="8"/>
  <c r="M145" i="8" s="1"/>
  <c r="R148" i="8"/>
  <c r="N148" i="8" s="1"/>
  <c r="O148" i="8" s="1"/>
  <c r="L150" i="8"/>
  <c r="M150" i="8" s="1"/>
  <c r="O142" i="8"/>
  <c r="L142" i="8"/>
  <c r="M142" i="8" s="1"/>
  <c r="R147" i="8"/>
  <c r="N147" i="8" s="1"/>
  <c r="O147" i="8" s="1"/>
  <c r="O144" i="8"/>
  <c r="L144" i="8"/>
  <c r="M144" i="8" s="1"/>
  <c r="L137" i="8"/>
  <c r="M137" i="8" s="1"/>
  <c r="O138" i="8"/>
  <c r="L138" i="8"/>
  <c r="M138" i="8" s="1"/>
  <c r="L136" i="8"/>
  <c r="M136" i="8" s="1"/>
  <c r="L141" i="8"/>
  <c r="M141" i="8" s="1"/>
  <c r="R135" i="8"/>
  <c r="N135" i="8" s="1"/>
  <c r="R139" i="8"/>
  <c r="N139" i="8" s="1"/>
  <c r="O139" i="8" s="1"/>
  <c r="R141" i="8"/>
  <c r="N141" i="8" s="1"/>
  <c r="O141" i="8" s="1"/>
  <c r="R136" i="8"/>
  <c r="N136" i="8" s="1"/>
  <c r="O136" i="8" s="1"/>
  <c r="L133" i="8"/>
  <c r="M133" i="8" s="1"/>
  <c r="L124" i="8"/>
  <c r="M124" i="8" s="1"/>
  <c r="O131" i="8"/>
  <c r="L131" i="8"/>
  <c r="M131" i="8" s="1"/>
  <c r="L130" i="8"/>
  <c r="M130" i="8" s="1"/>
  <c r="L129" i="8"/>
  <c r="M129" i="8" s="1"/>
  <c r="R132" i="8"/>
  <c r="N132" i="8" s="1"/>
  <c r="O132" i="8" s="1"/>
  <c r="R124" i="8"/>
  <c r="N124" i="8" s="1"/>
  <c r="O124" i="8" s="1"/>
  <c r="R125" i="8"/>
  <c r="N125" i="8" s="1"/>
  <c r="O126" i="8"/>
  <c r="L126" i="8"/>
  <c r="M126" i="8" s="1"/>
  <c r="O128" i="8"/>
  <c r="L128" i="8"/>
  <c r="M128" i="8" s="1"/>
  <c r="L132" i="8"/>
  <c r="M132" i="8" s="1"/>
  <c r="O123" i="8"/>
  <c r="L123" i="8"/>
  <c r="M123" i="8" s="1"/>
  <c r="L118" i="8"/>
  <c r="M118" i="8" s="1"/>
  <c r="L115" i="8"/>
  <c r="L116" i="8"/>
  <c r="L120" i="8"/>
  <c r="M120" i="8" s="1"/>
  <c r="R118" i="8"/>
  <c r="N118" i="8" s="1"/>
  <c r="O118" i="8" s="1"/>
  <c r="O119" i="8"/>
  <c r="L119" i="8"/>
  <c r="M119" i="8" s="1"/>
  <c r="R115" i="8"/>
  <c r="N115" i="8" s="1"/>
  <c r="O115" i="8" s="1"/>
  <c r="O122" i="8"/>
  <c r="L122" i="8"/>
  <c r="M122" i="8" s="1"/>
  <c r="L112" i="8"/>
  <c r="M112" i="8" s="1"/>
  <c r="R108" i="8"/>
  <c r="N108" i="8" s="1"/>
  <c r="O108" i="8" s="1"/>
  <c r="O111" i="8"/>
  <c r="L111" i="8"/>
  <c r="M111" i="8" s="1"/>
  <c r="O113" i="8"/>
  <c r="L113" i="8"/>
  <c r="M113" i="8" s="1"/>
  <c r="R109" i="8"/>
  <c r="N109" i="8" s="1"/>
  <c r="O110" i="8"/>
  <c r="L110" i="8"/>
  <c r="M110" i="8" s="1"/>
  <c r="O114" i="8"/>
  <c r="L114" i="8"/>
  <c r="M114" i="8" s="1"/>
  <c r="O96" i="8"/>
  <c r="R94" i="8"/>
  <c r="N94" i="8" s="1"/>
  <c r="L94" i="8"/>
  <c r="M94" i="8" s="1"/>
  <c r="R84" i="8"/>
  <c r="N84" i="8" s="1"/>
  <c r="R105" i="8"/>
  <c r="N105" i="8" s="1"/>
  <c r="L105" i="8"/>
  <c r="M105" i="8" s="1"/>
  <c r="R103" i="8"/>
  <c r="N103" i="8" s="1"/>
  <c r="L103" i="8"/>
  <c r="M103" i="8" s="1"/>
  <c r="O99" i="8"/>
  <c r="N98" i="8"/>
  <c r="O98" i="8" s="1"/>
  <c r="L102" i="8"/>
  <c r="M102" i="8" s="1"/>
  <c r="O100" i="8"/>
  <c r="L100" i="8"/>
  <c r="M100" i="8" s="1"/>
  <c r="L101" i="8"/>
  <c r="M101" i="8" s="1"/>
  <c r="L104" i="8"/>
  <c r="M104" i="8" s="1"/>
  <c r="L98" i="8"/>
  <c r="M98" i="8" s="1"/>
  <c r="R92" i="8"/>
  <c r="N92" i="8" s="1"/>
  <c r="O92" i="8" s="1"/>
  <c r="R91" i="8"/>
  <c r="N91" i="8" s="1"/>
  <c r="O91" i="8" s="1"/>
  <c r="R90" i="8"/>
  <c r="N90" i="8" s="1"/>
  <c r="O90" i="8" s="1"/>
  <c r="L93" i="8"/>
  <c r="M93" i="8" s="1"/>
  <c r="L90" i="8"/>
  <c r="M90" i="8" s="1"/>
  <c r="L91" i="8"/>
  <c r="M91" i="8" s="1"/>
  <c r="L92" i="8"/>
  <c r="M92" i="8" s="1"/>
  <c r="R88" i="8"/>
  <c r="N88" i="8" s="1"/>
  <c r="L85" i="8"/>
  <c r="M85" i="8" s="1"/>
  <c r="L79" i="8"/>
  <c r="L76" i="8"/>
  <c r="M76" i="8" s="1"/>
  <c r="L75" i="8"/>
  <c r="L74" i="8"/>
  <c r="M329" i="8"/>
  <c r="O134" i="8"/>
  <c r="L125" i="8"/>
  <c r="O106" i="8"/>
  <c r="L117" i="8"/>
  <c r="L83" i="8"/>
  <c r="L81" i="8"/>
  <c r="L82" i="8"/>
  <c r="O330" i="8"/>
  <c r="L323" i="8"/>
  <c r="L68" i="8"/>
  <c r="L310" i="8"/>
  <c r="O315" i="8"/>
  <c r="L319" i="8"/>
  <c r="M220" i="8"/>
  <c r="M140" i="8"/>
  <c r="M177" i="8"/>
  <c r="M309" i="8"/>
  <c r="L66" i="8"/>
  <c r="L67" i="8"/>
  <c r="M233" i="8"/>
  <c r="M163" i="8"/>
  <c r="F322" i="8" l="1"/>
  <c r="F77" i="8"/>
  <c r="F310" i="8"/>
  <c r="F256" i="8"/>
  <c r="F82" i="8"/>
  <c r="F308" i="8"/>
  <c r="F86" i="8"/>
  <c r="F317" i="8"/>
  <c r="F326" i="8"/>
  <c r="F321" i="8"/>
  <c r="F280" i="8"/>
  <c r="F327" i="8"/>
  <c r="F259" i="8"/>
  <c r="F250" i="8"/>
  <c r="F313" i="8"/>
  <c r="F241" i="8"/>
  <c r="F199" i="8"/>
  <c r="F116" i="8"/>
  <c r="F195" i="8"/>
  <c r="F210" i="8"/>
  <c r="F94" i="8"/>
  <c r="F186" i="8"/>
  <c r="F98" i="8"/>
  <c r="F254" i="8"/>
  <c r="F237" i="8"/>
  <c r="F269" i="8"/>
  <c r="F268" i="8"/>
  <c r="F243" i="8"/>
  <c r="F180" i="8"/>
  <c r="F143" i="8"/>
  <c r="F173" i="8"/>
  <c r="F146" i="8"/>
  <c r="F102" i="8"/>
  <c r="F222" i="8"/>
  <c r="F120" i="8"/>
  <c r="F169" i="8"/>
  <c r="F138" i="8"/>
  <c r="F253" i="8"/>
  <c r="F265" i="8"/>
  <c r="F240" i="8"/>
  <c r="F252" i="8"/>
  <c r="F185" i="8"/>
  <c r="F130" i="8"/>
  <c r="F193" i="8"/>
  <c r="F113" i="8"/>
  <c r="F183" i="8"/>
  <c r="F141" i="8"/>
  <c r="F213" i="8"/>
  <c r="F128" i="8"/>
  <c r="F307" i="8"/>
  <c r="F284" i="8"/>
  <c r="F297" i="8"/>
  <c r="F242" i="8"/>
  <c r="F316" i="8"/>
  <c r="F288" i="8"/>
  <c r="F197" i="8"/>
  <c r="F149" i="8"/>
  <c r="F111" i="8"/>
  <c r="F184" i="8"/>
  <c r="F159" i="8"/>
  <c r="F139" i="8"/>
  <c r="F101" i="8"/>
  <c r="F126" i="8"/>
  <c r="F204" i="8"/>
  <c r="F151" i="8"/>
  <c r="F78" i="8"/>
  <c r="F81" i="8"/>
  <c r="F296" i="8"/>
  <c r="F329" i="8"/>
  <c r="F73" i="8"/>
  <c r="F84" i="8"/>
  <c r="F266" i="8"/>
  <c r="F87" i="8"/>
  <c r="F302" i="8"/>
  <c r="F292" i="8"/>
  <c r="F267" i="8"/>
  <c r="F325" i="8"/>
  <c r="F315" i="8"/>
  <c r="F249" i="8"/>
  <c r="F234" i="8"/>
  <c r="F229" i="8"/>
  <c r="F194" i="8"/>
  <c r="F221" i="8"/>
  <c r="F182" i="8"/>
  <c r="F189" i="8"/>
  <c r="F91" i="8"/>
  <c r="F154" i="8"/>
  <c r="F95" i="8"/>
  <c r="F312" i="8"/>
  <c r="F314" i="8"/>
  <c r="F245" i="8"/>
  <c r="F261" i="8"/>
  <c r="F239" i="8"/>
  <c r="F174" i="8"/>
  <c r="F137" i="8"/>
  <c r="F161" i="8"/>
  <c r="F131" i="8"/>
  <c r="F99" i="8"/>
  <c r="F215" i="8"/>
  <c r="F117" i="8"/>
  <c r="F150" i="8"/>
  <c r="F136" i="8"/>
  <c r="F320" i="8"/>
  <c r="F251" i="8"/>
  <c r="F291" i="8"/>
  <c r="F235" i="8"/>
  <c r="F172" i="8"/>
  <c r="F226" i="8"/>
  <c r="F188" i="8"/>
  <c r="F92" i="8"/>
  <c r="F170" i="8"/>
  <c r="F110" i="8"/>
  <c r="F207" i="8"/>
  <c r="F122" i="8"/>
  <c r="F305" i="8"/>
  <c r="F279" i="8"/>
  <c r="F285" i="8"/>
  <c r="F233" i="8"/>
  <c r="F304" i="8"/>
  <c r="F277" i="8"/>
  <c r="F168" i="8"/>
  <c r="F142" i="8"/>
  <c r="F106" i="8"/>
  <c r="F179" i="8"/>
  <c r="F157" i="8"/>
  <c r="F133" i="8"/>
  <c r="F220" i="8"/>
  <c r="F124" i="8"/>
  <c r="F202" i="8"/>
  <c r="F127" i="8"/>
  <c r="F71" i="8"/>
  <c r="F83" i="8"/>
  <c r="F278" i="8"/>
  <c r="F324" i="8"/>
  <c r="F74" i="8"/>
  <c r="F85" i="8"/>
  <c r="F262" i="8"/>
  <c r="F76" i="8"/>
  <c r="F330" i="8"/>
  <c r="F293" i="8"/>
  <c r="F287" i="8"/>
  <c r="F263" i="8"/>
  <c r="F319" i="8"/>
  <c r="F311" i="8"/>
  <c r="F232" i="8"/>
  <c r="F303" i="8"/>
  <c r="F216" i="8"/>
  <c r="F167" i="8"/>
  <c r="F218" i="8"/>
  <c r="F114" i="8"/>
  <c r="F181" i="8"/>
  <c r="F206" i="8"/>
  <c r="F121" i="8"/>
  <c r="F306" i="8"/>
  <c r="F271" i="8"/>
  <c r="F289" i="8"/>
  <c r="F231" i="8"/>
  <c r="F236" i="8"/>
  <c r="F212" i="8"/>
  <c r="F166" i="8"/>
  <c r="F104" i="8"/>
  <c r="F158" i="8"/>
  <c r="F108" i="8"/>
  <c r="F228" i="8"/>
  <c r="F205" i="8"/>
  <c r="F115" i="8"/>
  <c r="F148" i="8"/>
  <c r="F125" i="8"/>
  <c r="F301" i="8"/>
  <c r="F238" i="8"/>
  <c r="F282" i="8"/>
  <c r="F227" i="8"/>
  <c r="F171" i="8"/>
  <c r="F223" i="8"/>
  <c r="F187" i="8"/>
  <c r="F203" i="8"/>
  <c r="F164" i="8"/>
  <c r="F107" i="8"/>
  <c r="F177" i="8"/>
  <c r="F119" i="8"/>
  <c r="F299" i="8"/>
  <c r="F255" i="8"/>
  <c r="F264" i="8"/>
  <c r="F246" i="8"/>
  <c r="F283" i="8"/>
  <c r="F209" i="8"/>
  <c r="F165" i="8"/>
  <c r="F134" i="8"/>
  <c r="F100" i="8"/>
  <c r="F175" i="8"/>
  <c r="F145" i="8"/>
  <c r="F129" i="8"/>
  <c r="F214" i="8"/>
  <c r="F118" i="8"/>
  <c r="F163" i="8"/>
  <c r="F72" i="8"/>
  <c r="F88" i="8"/>
  <c r="F260" i="8"/>
  <c r="F75" i="8"/>
  <c r="F318" i="8"/>
  <c r="F328" i="8"/>
  <c r="F79" i="8"/>
  <c r="F89" i="8"/>
  <c r="F275" i="8"/>
  <c r="F80" i="8"/>
  <c r="F286" i="8"/>
  <c r="F257" i="8"/>
  <c r="F273" i="8"/>
  <c r="F300" i="8"/>
  <c r="F323" i="8"/>
  <c r="F244" i="8"/>
  <c r="F201" i="8"/>
  <c r="F132" i="8"/>
  <c r="F208" i="8"/>
  <c r="F225" i="8"/>
  <c r="F109" i="8"/>
  <c r="F191" i="8"/>
  <c r="F112" i="8"/>
  <c r="F290" i="8"/>
  <c r="F248" i="8"/>
  <c r="F270" i="8"/>
  <c r="F276" i="8"/>
  <c r="F281" i="8"/>
  <c r="F198" i="8"/>
  <c r="F147" i="8"/>
  <c r="F178" i="8"/>
  <c r="F155" i="8"/>
  <c r="F105" i="8"/>
  <c r="F224" i="8"/>
  <c r="F192" i="8"/>
  <c r="F96" i="8"/>
  <c r="F144" i="8"/>
  <c r="F274" i="8"/>
  <c r="F272" i="8"/>
  <c r="F295" i="8"/>
  <c r="F309" i="8"/>
  <c r="F196" i="8"/>
  <c r="F153" i="8"/>
  <c r="F219" i="8"/>
  <c r="F176" i="8"/>
  <c r="F190" i="8"/>
  <c r="F152" i="8"/>
  <c r="F93" i="8"/>
  <c r="F135" i="8"/>
  <c r="F97" i="8"/>
  <c r="F294" i="8"/>
  <c r="F298" i="8"/>
  <c r="F247" i="8"/>
  <c r="F230" i="8"/>
  <c r="F258" i="8"/>
  <c r="F200" i="8"/>
  <c r="F156" i="8"/>
  <c r="F123" i="8"/>
  <c r="F90" i="8"/>
  <c r="F162" i="8"/>
  <c r="F140" i="8"/>
  <c r="F103" i="8"/>
  <c r="F211" i="8"/>
  <c r="F217" i="8"/>
  <c r="F160" i="8"/>
  <c r="F69" i="8"/>
  <c r="F68" i="8"/>
  <c r="F67" i="8"/>
  <c r="F66" i="8"/>
  <c r="O70" i="8"/>
  <c r="F70" i="8"/>
  <c r="O267" i="8"/>
  <c r="P259" i="8" s="1"/>
  <c r="Q259" i="8" s="1"/>
  <c r="O310" i="8"/>
  <c r="P304" i="8" s="1"/>
  <c r="Q304" i="8" s="1"/>
  <c r="O229" i="8"/>
  <c r="P223" i="8" s="1"/>
  <c r="Q223" i="8" s="1"/>
  <c r="O157" i="8"/>
  <c r="P151" i="8" s="1"/>
  <c r="Q151" i="8" s="1"/>
  <c r="L95" i="8"/>
  <c r="M95" i="8" s="1"/>
  <c r="O105" i="8"/>
  <c r="L154" i="8"/>
  <c r="M154" i="8" s="1"/>
  <c r="O237" i="8"/>
  <c r="O71" i="8"/>
  <c r="O66" i="8"/>
  <c r="O67" i="8"/>
  <c r="O68" i="8"/>
  <c r="O78" i="8"/>
  <c r="O76" i="8"/>
  <c r="L99" i="8"/>
  <c r="M99" i="8" s="1"/>
  <c r="O104" i="8"/>
  <c r="L107" i="8"/>
  <c r="M107" i="8" s="1"/>
  <c r="O109" i="8"/>
  <c r="P106" i="8" s="1"/>
  <c r="Q106" i="8" s="1"/>
  <c r="O117" i="8"/>
  <c r="P115" i="8" s="1"/>
  <c r="Q115" i="8" s="1"/>
  <c r="L121" i="8"/>
  <c r="M121" i="8" s="1"/>
  <c r="O145" i="8"/>
  <c r="P142" i="8" s="1"/>
  <c r="Q142" i="8" s="1"/>
  <c r="O135" i="8"/>
  <c r="P133" i="8" s="1"/>
  <c r="Q133" i="8" s="1"/>
  <c r="O125" i="8"/>
  <c r="P124" i="8" s="1"/>
  <c r="Q124" i="8" s="1"/>
  <c r="L127" i="8"/>
  <c r="M127" i="8" s="1"/>
  <c r="L149" i="8"/>
  <c r="M149" i="8" s="1"/>
  <c r="O167" i="8"/>
  <c r="O165" i="8"/>
  <c r="O170" i="8"/>
  <c r="P169" i="8" s="1"/>
  <c r="Q169" i="8" s="1"/>
  <c r="O183" i="8"/>
  <c r="P178" i="8" s="1"/>
  <c r="Q178" i="8" s="1"/>
  <c r="O189" i="8"/>
  <c r="P187" i="8" s="1"/>
  <c r="Q187" i="8" s="1"/>
  <c r="L209" i="8"/>
  <c r="M209" i="8" s="1"/>
  <c r="L215" i="8"/>
  <c r="M215" i="8" s="1"/>
  <c r="L222" i="8"/>
  <c r="M222" i="8" s="1"/>
  <c r="O232" i="8"/>
  <c r="O236" i="8"/>
  <c r="O248" i="8"/>
  <c r="O249" i="8"/>
  <c r="O253" i="8"/>
  <c r="P250" i="8" s="1"/>
  <c r="Q250" i="8" s="1"/>
  <c r="O279" i="8"/>
  <c r="P277" i="8" s="1"/>
  <c r="Q277" i="8" s="1"/>
  <c r="L283" i="8"/>
  <c r="M283" i="8" s="1"/>
  <c r="O319" i="8"/>
  <c r="P313" i="8" s="1"/>
  <c r="Q313" i="8" s="1"/>
  <c r="O323" i="8"/>
  <c r="P322" i="8" s="1"/>
  <c r="Q322" i="8" s="1"/>
  <c r="L330" i="8"/>
  <c r="M330" i="8" s="1"/>
  <c r="L326" i="8"/>
  <c r="M326" i="8" s="1"/>
  <c r="M323" i="8"/>
  <c r="L322" i="8"/>
  <c r="M322" i="8" s="1"/>
  <c r="L315" i="8"/>
  <c r="M315" i="8" s="1"/>
  <c r="M319" i="8"/>
  <c r="L316" i="8"/>
  <c r="M316" i="8" s="1"/>
  <c r="M310" i="8"/>
  <c r="P295" i="8"/>
  <c r="Q295" i="8" s="1"/>
  <c r="P286" i="8"/>
  <c r="Q286" i="8" s="1"/>
  <c r="P268" i="8"/>
  <c r="Q268" i="8" s="1"/>
  <c r="L249" i="8"/>
  <c r="M249" i="8" s="1"/>
  <c r="L247" i="8"/>
  <c r="M247" i="8" s="1"/>
  <c r="P214" i="8"/>
  <c r="Q214" i="8" s="1"/>
  <c r="P205" i="8"/>
  <c r="Q205" i="8" s="1"/>
  <c r="P196" i="8"/>
  <c r="Q196" i="8" s="1"/>
  <c r="L134" i="8"/>
  <c r="M134" i="8" s="1"/>
  <c r="L135" i="8"/>
  <c r="M135" i="8" s="1"/>
  <c r="M125" i="8"/>
  <c r="M117" i="8"/>
  <c r="L106" i="8"/>
  <c r="M106" i="8" s="1"/>
  <c r="L108" i="8"/>
  <c r="M108" i="8" s="1"/>
  <c r="L96" i="8"/>
  <c r="M96" i="8" s="1"/>
  <c r="O94" i="8"/>
  <c r="O103" i="8"/>
  <c r="L97" i="8"/>
  <c r="M97" i="8" s="1"/>
  <c r="O89" i="8"/>
  <c r="L89" i="8"/>
  <c r="M89" i="8" s="1"/>
  <c r="L88" i="8"/>
  <c r="M88" i="8" s="1"/>
  <c r="O88" i="8"/>
  <c r="O84" i="8"/>
  <c r="L84" i="8"/>
  <c r="M84" i="8" s="1"/>
  <c r="L80" i="8"/>
  <c r="M80" i="8" s="1"/>
  <c r="O80" i="8"/>
  <c r="O87" i="8"/>
  <c r="L87" i="8"/>
  <c r="M87" i="8" s="1"/>
  <c r="O86" i="8"/>
  <c r="L86" i="8"/>
  <c r="M86" i="8" s="1"/>
  <c r="O83" i="8"/>
  <c r="O82" i="8"/>
  <c r="O81" i="8"/>
  <c r="L73" i="8"/>
  <c r="M73" i="8" s="1"/>
  <c r="L71" i="8"/>
  <c r="M71" i="8" s="1"/>
  <c r="L72" i="8"/>
  <c r="M72" i="8" s="1"/>
  <c r="L78" i="8"/>
  <c r="M78" i="8" s="1"/>
  <c r="L77" i="8"/>
  <c r="M77" i="8" s="1"/>
  <c r="L69" i="8"/>
  <c r="M69" i="8" s="1"/>
  <c r="M65" i="8"/>
  <c r="M68" i="8"/>
  <c r="M81" i="8"/>
  <c r="M82" i="8"/>
  <c r="M83" i="8"/>
  <c r="M304" i="8"/>
  <c r="M116" i="8"/>
  <c r="M75" i="8"/>
  <c r="M259" i="8"/>
  <c r="M187" i="8"/>
  <c r="M227" i="8"/>
  <c r="M115" i="8"/>
  <c r="M70" i="8"/>
  <c r="M234" i="8"/>
  <c r="M151" i="8"/>
  <c r="M242" i="8"/>
  <c r="M79" i="8"/>
  <c r="M67" i="8"/>
  <c r="M66" i="8"/>
  <c r="C56" i="8" l="1" a="1"/>
  <c r="C56" i="8" s="1"/>
  <c r="C55" i="8" a="1"/>
  <c r="C55" i="8" s="1"/>
  <c r="C29" i="8" a="1"/>
  <c r="C29" i="8" s="1"/>
  <c r="G41" i="8" a="1"/>
  <c r="G41" i="8" s="1"/>
  <c r="J41" i="8" s="1"/>
  <c r="G43" i="8" a="1"/>
  <c r="G43" i="8" s="1"/>
  <c r="J43" i="8" s="1"/>
  <c r="G42" i="8" a="1"/>
  <c r="G42" i="8" s="1"/>
  <c r="J42" i="8" s="1"/>
  <c r="G44" i="8" a="1"/>
  <c r="G44" i="8" s="1"/>
  <c r="J44" i="8" s="1"/>
  <c r="D7" i="8"/>
  <c r="G17" i="8"/>
  <c r="F17" i="8" s="1"/>
  <c r="G7" i="8"/>
  <c r="F7" i="8" s="1"/>
  <c r="E7" i="8"/>
  <c r="C7" i="8"/>
  <c r="D27" i="8"/>
  <c r="D31" i="8"/>
  <c r="E35" i="8"/>
  <c r="D17" i="8"/>
  <c r="E27" i="8"/>
  <c r="E31" i="8"/>
  <c r="C31" i="8"/>
  <c r="E17" i="8"/>
  <c r="C17" i="8"/>
  <c r="C35" i="8"/>
  <c r="C27" i="8"/>
  <c r="D35" i="8"/>
  <c r="G31" i="8"/>
  <c r="F31" i="8" s="1"/>
  <c r="G4" i="8" a="1"/>
  <c r="G4" i="8" s="1"/>
  <c r="G35" i="8"/>
  <c r="F35" i="8" s="1"/>
  <c r="G27" i="8"/>
  <c r="F27" i="8" s="1"/>
  <c r="D4" i="8" a="1"/>
  <c r="D4" i="8" s="1"/>
  <c r="E4" i="8"/>
  <c r="C5" i="8"/>
  <c r="C6" i="8"/>
  <c r="G8" i="8"/>
  <c r="E9" i="8"/>
  <c r="E10" i="8"/>
  <c r="E11" i="8"/>
  <c r="C12" i="8"/>
  <c r="C13" i="8"/>
  <c r="G14" i="8"/>
  <c r="E15" i="8"/>
  <c r="E16" i="8"/>
  <c r="E18" i="8"/>
  <c r="C19" i="8"/>
  <c r="C20" i="8"/>
  <c r="G21" i="8"/>
  <c r="E22" i="8"/>
  <c r="E23" i="8"/>
  <c r="E24" i="8"/>
  <c r="C25" i="8"/>
  <c r="C26" i="8"/>
  <c r="G29" i="8"/>
  <c r="F29" i="8" s="1"/>
  <c r="G30" i="8"/>
  <c r="F30" i="8" s="1"/>
  <c r="G32" i="8"/>
  <c r="E33" i="8"/>
  <c r="E34" i="8"/>
  <c r="D5" i="8"/>
  <c r="D6" i="8"/>
  <c r="D8" i="8"/>
  <c r="G9" i="8"/>
  <c r="F9" i="8" s="1"/>
  <c r="G10" i="8"/>
  <c r="F10" i="8" s="1"/>
  <c r="D12" i="8"/>
  <c r="D13" i="8"/>
  <c r="D14" i="8"/>
  <c r="G15" i="8"/>
  <c r="F15" i="8" s="1"/>
  <c r="G16" i="8"/>
  <c r="F16" i="8" s="1"/>
  <c r="D19" i="8"/>
  <c r="D20" i="8"/>
  <c r="D21" i="8"/>
  <c r="G22" i="8"/>
  <c r="F22" i="8" s="1"/>
  <c r="G23" i="8"/>
  <c r="F23" i="8" s="1"/>
  <c r="D25" i="8"/>
  <c r="D26" i="8"/>
  <c r="D28" i="8"/>
  <c r="C30" i="8"/>
  <c r="G33" i="8"/>
  <c r="F33" i="8" s="1"/>
  <c r="G34" i="8"/>
  <c r="F34" i="8" s="1"/>
  <c r="D32" i="8"/>
  <c r="C34" i="8"/>
  <c r="D24" i="8"/>
  <c r="G26" i="8"/>
  <c r="F26" i="8" s="1"/>
  <c r="E30" i="8"/>
  <c r="D34" i="8"/>
  <c r="E5" i="8"/>
  <c r="E6" i="8"/>
  <c r="E8" i="8"/>
  <c r="C9" i="8"/>
  <c r="C10" i="8"/>
  <c r="G11" i="8"/>
  <c r="E12" i="8"/>
  <c r="E13" i="8"/>
  <c r="E14" i="8"/>
  <c r="C15" i="8"/>
  <c r="C16" i="8"/>
  <c r="G18" i="8"/>
  <c r="E19" i="8"/>
  <c r="E20" i="8"/>
  <c r="E21" i="8"/>
  <c r="C22" i="8"/>
  <c r="C23" i="8"/>
  <c r="G24" i="8"/>
  <c r="E25" i="8"/>
  <c r="E26" i="8"/>
  <c r="E28" i="8"/>
  <c r="D29" i="8"/>
  <c r="D30" i="8"/>
  <c r="C33" i="8"/>
  <c r="D23" i="8"/>
  <c r="G25" i="8"/>
  <c r="F25" i="8" s="1"/>
  <c r="E29" i="8"/>
  <c r="D33" i="8"/>
  <c r="G5" i="8"/>
  <c r="F5" i="8" s="1"/>
  <c r="G6" i="8"/>
  <c r="F6" i="8" s="1"/>
  <c r="D9" i="8"/>
  <c r="D10" i="8"/>
  <c r="D11" i="8"/>
  <c r="G12" i="8"/>
  <c r="F12" i="8" s="1"/>
  <c r="G13" i="8"/>
  <c r="F13" i="8" s="1"/>
  <c r="D15" i="8"/>
  <c r="D16" i="8"/>
  <c r="D18" i="8"/>
  <c r="G19" i="8"/>
  <c r="F19" i="8" s="1"/>
  <c r="G20" i="8"/>
  <c r="F20" i="8" s="1"/>
  <c r="D22" i="8"/>
  <c r="G28" i="8"/>
  <c r="E32" i="8"/>
  <c r="P232" i="8"/>
  <c r="Q232" i="8" s="1"/>
  <c r="P97" i="8"/>
  <c r="Q97" i="8" s="1"/>
  <c r="P241" i="8"/>
  <c r="Q241" i="8" s="1"/>
  <c r="P70" i="8"/>
  <c r="P65" i="8"/>
  <c r="P160" i="8"/>
  <c r="Q160" i="8" s="1"/>
  <c r="P88" i="8"/>
  <c r="Q88" i="8" s="1"/>
  <c r="F52" i="8"/>
  <c r="P79" i="8"/>
  <c r="F51" i="8"/>
  <c r="M74" i="8"/>
  <c r="G57" i="8" s="1"/>
  <c r="C57" i="8"/>
  <c r="F58" i="8"/>
  <c r="F57" i="8"/>
  <c r="F55" i="8"/>
  <c r="E57" i="8"/>
  <c r="F54" i="8"/>
  <c r="F53" i="8"/>
  <c r="F59" i="8"/>
  <c r="F56" i="8"/>
  <c r="E59" i="8"/>
  <c r="D54" i="8"/>
  <c r="E54" i="8"/>
  <c r="C52" i="8"/>
  <c r="D59" i="8"/>
  <c r="C51" i="8"/>
  <c r="D58" i="8"/>
  <c r="E56" i="8"/>
  <c r="E52" i="8"/>
  <c r="C54" i="8"/>
  <c r="E51" i="8"/>
  <c r="D55" i="8"/>
  <c r="C58" i="8"/>
  <c r="D51" i="8"/>
  <c r="D56" i="8"/>
  <c r="E55" i="8"/>
  <c r="E53" i="8"/>
  <c r="C59" i="8"/>
  <c r="E58" i="8"/>
  <c r="D52" i="8"/>
  <c r="D57" i="8"/>
  <c r="C53" i="8"/>
  <c r="D53" i="8"/>
  <c r="G45" i="8" l="1"/>
  <c r="J45" i="8"/>
  <c r="E60" i="8"/>
  <c r="C14" i="8" a="1"/>
  <c r="C14" i="8" s="1"/>
  <c r="C11" i="8"/>
  <c r="C21" i="8"/>
  <c r="C18" i="8"/>
  <c r="C28" i="8"/>
  <c r="C4" i="8"/>
  <c r="C24" i="8"/>
  <c r="C8" i="8"/>
  <c r="C32" i="8"/>
  <c r="G51" i="8"/>
  <c r="Q70" i="8"/>
  <c r="Q65" i="8"/>
  <c r="Q79" i="8"/>
  <c r="G56" i="8"/>
  <c r="G52" i="8"/>
  <c r="G54" i="8"/>
  <c r="G59" i="8"/>
  <c r="G58" i="8"/>
  <c r="G55" i="8"/>
  <c r="G53" i="8"/>
  <c r="D60" i="8"/>
  <c r="C60" i="8"/>
  <c r="H28" i="8" l="1"/>
  <c r="F28" i="8" s="1"/>
  <c r="H8" i="8"/>
  <c r="F8" i="8" s="1"/>
  <c r="H14" i="8"/>
  <c r="F14" i="8" s="1"/>
  <c r="H21" i="8"/>
  <c r="F21" i="8" s="1"/>
  <c r="H32" i="8"/>
  <c r="F32" i="8" s="1"/>
  <c r="H4" i="8"/>
  <c r="H11" i="8"/>
  <c r="F11" i="8" s="1"/>
  <c r="H18" i="8"/>
  <c r="F18" i="8" s="1"/>
  <c r="H24" i="8"/>
  <c r="F24" i="8" s="1"/>
  <c r="G60" i="8"/>
  <c r="F60" i="8"/>
  <c r="F4" i="8" l="1"/>
  <c r="M10" i="8" l="1"/>
  <c r="M6" i="8"/>
  <c r="M14" i="8" s="1"/>
  <c r="M13" i="8" s="1"/>
  <c r="O10" i="8" l="1"/>
  <c r="AA48" i="8" s="1"/>
  <c r="M5" i="8"/>
  <c r="Q22" i="8"/>
  <c r="AA11" i="8" l="1"/>
  <c r="AA41" i="8"/>
  <c r="O6" i="8"/>
  <c r="O5" i="8" s="1"/>
  <c r="Z19" i="8" l="1"/>
  <c r="R20" i="8"/>
  <c r="R18" i="8" s="1"/>
  <c r="AK47" i="8"/>
  <c r="AK11" i="8"/>
  <c r="AK10" i="8" s="1"/>
  <c r="AK19" i="8"/>
  <c r="AK18" i="8" s="1"/>
  <c r="AK26" i="8"/>
  <c r="AK25" i="8" s="1"/>
  <c r="AK33" i="8"/>
  <c r="AK32" i="8" s="1"/>
  <c r="AK48" i="8"/>
  <c r="AK41" i="8"/>
  <c r="AK40" i="8" s="1"/>
  <c r="Z50" i="8"/>
  <c r="X48" i="8" s="1"/>
  <c r="BR50" i="14"/>
  <c r="O14" i="8"/>
  <c r="Z28" i="8"/>
  <c r="X26" i="8" s="1"/>
  <c r="Z43" i="8"/>
  <c r="Z13" i="8"/>
  <c r="X11" i="8" s="1"/>
  <c r="Z21" i="8"/>
  <c r="X19" i="8" s="1"/>
  <c r="AD5" i="8" l="1"/>
  <c r="Z7" i="8" s="1"/>
  <c r="N22" i="8" s="1"/>
  <c r="O13" i="8"/>
  <c r="X21" i="8"/>
  <c r="Y21" i="8" s="1"/>
  <c r="AA19" i="8"/>
  <c r="X41" i="8"/>
  <c r="V50" i="8" l="1"/>
  <c r="AB50" i="8" s="1"/>
  <c r="V49" i="8"/>
  <c r="X5" i="8"/>
  <c r="V20" i="8"/>
  <c r="AB20" i="8" s="1"/>
  <c r="V48" i="8"/>
  <c r="V19" i="8"/>
  <c r="Y19" i="8" s="1"/>
  <c r="AB19" i="8" s="1"/>
  <c r="V27" i="8"/>
  <c r="V21" i="8"/>
  <c r="AB21" i="8" s="1"/>
  <c r="V11" i="8"/>
  <c r="V43" i="8"/>
  <c r="R22" i="8"/>
  <c r="V12" i="8"/>
  <c r="V42" i="8"/>
  <c r="V41" i="8"/>
  <c r="V13" i="8"/>
  <c r="V26" i="8"/>
  <c r="V28" i="8"/>
  <c r="N25" i="8" l="1"/>
  <c r="V6" i="8"/>
  <c r="L26" i="8" s="1"/>
  <c r="V7" i="8"/>
  <c r="W26" i="8"/>
  <c r="Z26" i="8" s="1"/>
  <c r="W11" i="8"/>
  <c r="W12" i="8" s="1"/>
  <c r="Y48" i="8"/>
  <c r="V5" i="8"/>
  <c r="Y26" i="8" l="1"/>
  <c r="W27" i="8"/>
  <c r="Y11" i="8"/>
  <c r="AB11" i="8" s="1"/>
  <c r="W13" i="8"/>
  <c r="X13" i="8" s="1"/>
  <c r="Y13" i="8" s="1"/>
  <c r="AB12" i="8"/>
  <c r="AB42" i="8"/>
  <c r="Y41" i="8"/>
  <c r="AB41" i="8" s="1"/>
  <c r="W5" i="8"/>
  <c r="AB48" i="8"/>
  <c r="L25" i="8"/>
  <c r="L27" i="8"/>
  <c r="W6" i="8" l="1"/>
  <c r="Y5" i="8"/>
  <c r="O25" i="8" s="1"/>
  <c r="AB13" i="8"/>
  <c r="W28" i="8"/>
  <c r="X28" i="8" s="1"/>
  <c r="Y28" i="8" s="1"/>
  <c r="Y43" i="8"/>
  <c r="M25" i="8"/>
  <c r="AB27" i="8"/>
  <c r="AB6" i="8" s="1"/>
  <c r="Z5" i="8"/>
  <c r="AA26" i="8"/>
  <c r="M26" i="8" l="1"/>
  <c r="W7" i="8"/>
  <c r="M27" i="8" s="1"/>
  <c r="AB28" i="8"/>
  <c r="R26" i="8"/>
  <c r="AB43" i="8"/>
  <c r="AA5" i="8"/>
  <c r="AB26" i="8"/>
  <c r="AB5" i="8" s="1"/>
  <c r="P25" i="8"/>
  <c r="Y7" i="8"/>
  <c r="M22" i="8" s="1"/>
  <c r="X7" i="8"/>
  <c r="L22" i="8" s="1"/>
  <c r="AB7" i="8" l="1"/>
  <c r="R27" i="8" s="1"/>
  <c r="R25" i="8"/>
  <c r="Q25"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L9" authorId="0" shapeId="0" xr:uid="{00000000-0006-0000-0100-000001000000}">
      <text>
        <r>
          <rPr>
            <sz val="9"/>
            <color indexed="81"/>
            <rFont val="ＭＳ Ｐ明朝"/>
            <family val="1"/>
            <charset val="128"/>
          </rPr>
          <t>報告書の「事業の名称」欄を記入すると、枚数の表記が自動的に切り替わります。</t>
        </r>
      </text>
    </comment>
    <comment ref="AL14" authorId="0" shapeId="0" xr:uid="{00000000-0006-0000-0100-000002000000}">
      <text>
        <r>
          <rPr>
            <sz val="9"/>
            <color indexed="10"/>
            <rFont val="ＭＳ Ｐ明朝"/>
            <family val="1"/>
            <charset val="128"/>
          </rPr>
          <t>平成24年3月31日以前に開始した工事については、労務費率が表示されませんので、当該日以前の工事分については、本ツールでの作成対象外となります。</t>
        </r>
      </text>
    </comment>
    <comment ref="O16" authorId="0" shapeId="0" xr:uid="{00000000-0006-0000-0100-000003000000}">
      <text>
        <r>
          <rPr>
            <sz val="9"/>
            <color indexed="81"/>
            <rFont val="ＭＳ Ｐ明朝"/>
            <family val="1"/>
            <charset val="128"/>
          </rPr>
          <t>・和暦で記入してください。
※例
（平成）31年4月1日
（令和）1年5月1日
（令和）2年3月31日
・令和8年4月1日以降は選択できません。</t>
        </r>
      </text>
    </comment>
    <comment ref="P16" authorId="0" shapeId="0" xr:uid="{00000000-0006-0000-0100-000004000000}">
      <text>
        <r>
          <rPr>
            <sz val="9"/>
            <color indexed="81"/>
            <rFont val="MS P ゴシック"/>
            <family val="3"/>
            <charset val="128"/>
          </rPr>
          <t>事業期間の開始期が古い事業から上詰めで記入してください。
また、事業の期間については開始期の年→月→日の順で記入してください。</t>
        </r>
      </text>
    </comment>
    <comment ref="V16" authorId="0" shapeId="0" xr:uid="{00000000-0006-0000-0100-000005000000}">
      <text>
        <r>
          <rPr>
            <sz val="9"/>
            <color indexed="81"/>
            <rFont val="ＭＳ Ｐ明朝"/>
            <family val="1"/>
            <charset val="128"/>
          </rPr>
          <t>賃金で算定する場合は「賃金で算定」を選択してください。</t>
        </r>
      </text>
    </comment>
    <comment ref="AN16" authorId="0" shapeId="0" xr:uid="{00000000-0006-0000-0100-000006000000}">
      <text>
        <r>
          <rPr>
            <sz val="9"/>
            <color indexed="81"/>
            <rFont val="ＭＳ Ｐ明朝"/>
            <family val="1"/>
            <charset val="128"/>
          </rPr>
          <t>賃金で算定する場合は賃金総額を入力してください。</t>
        </r>
      </text>
    </comment>
    <comment ref="AW16" authorId="0" shapeId="0" xr:uid="{15E40C80-2A5C-4597-B70A-C9AB9B515E11}">
      <text>
        <r>
          <rPr>
            <b/>
            <sz val="8"/>
            <color indexed="81"/>
            <rFont val="MS P ゴシック"/>
            <family val="3"/>
            <charset val="128"/>
          </rPr>
          <t>2025/3/11 統括表レイアウト変更に伴う修正</t>
        </r>
        <r>
          <rPr>
            <sz val="8"/>
            <color indexed="81"/>
            <rFont val="MS P ゴシック"/>
            <family val="3"/>
            <charset val="128"/>
          </rPr>
          <t xml:space="preserve">
「総括表シート」の出力先となる業種別の行番号を『上、中、下』から『1、2、3、4』に変更</t>
        </r>
      </text>
    </comment>
    <comment ref="AX16" authorId="0" shapeId="0" xr:uid="{F2931DEF-77FD-4283-AB12-77F62EC4C431}">
      <text>
        <r>
          <rPr>
            <b/>
            <sz val="8"/>
            <color indexed="81"/>
            <rFont val="MS P ゴシック"/>
            <family val="3"/>
            <charset val="128"/>
          </rPr>
          <t>2025/3/11 統括表レイアウト変更に伴う修正</t>
        </r>
        <r>
          <rPr>
            <sz val="8"/>
            <color indexed="81"/>
            <rFont val="MS P ゴシック"/>
            <family val="3"/>
            <charset val="128"/>
          </rPr>
          <t xml:space="preserve">
設定シートの「労務費率・保険料率設定表」を2つに分割したことに伴い、「労務費率・保険料率設定表」から労務費率を取得する際に参照する列番号を変更</t>
        </r>
      </text>
    </comment>
    <comment ref="V17" authorId="0" shapeId="0" xr:uid="{00000000-0006-0000-0100-000007000000}">
      <text>
        <r>
          <rPr>
            <sz val="9"/>
            <color indexed="81"/>
            <rFont val="ＭＳ Ｐ明朝"/>
            <family val="1"/>
            <charset val="128"/>
          </rPr>
          <t>平成27年4月1日以降に開始した工事については、請負金額から消費税額を除いた額を記入します。</t>
        </r>
      </text>
    </comment>
    <comment ref="F26" authorId="0" shapeId="0" xr:uid="{00000000-0006-0000-0100-000008000000}">
      <text>
        <r>
          <rPr>
            <sz val="9"/>
            <color indexed="81"/>
            <rFont val="ＭＳ Ｐ明朝"/>
            <family val="1"/>
            <charset val="128"/>
          </rPr>
          <t>事業の種類を選択してください。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16" authorId="0" shapeId="0" xr:uid="{D7E3A467-C9C4-4C86-84D8-A474A74641ED}">
      <text>
        <r>
          <rPr>
            <b/>
            <sz val="9"/>
            <color indexed="81"/>
            <rFont val="MS P ゴシック"/>
            <family val="3"/>
            <charset val="128"/>
          </rPr>
          <t xml:space="preserve">2025/3/11　統括表レイアウト変更に伴う修正
</t>
        </r>
        <r>
          <rPr>
            <sz val="9"/>
            <color indexed="81"/>
            <rFont val="MS P ゴシック"/>
            <family val="3"/>
            <charset val="128"/>
          </rPr>
          <t>「32 道路新設事業、33 舗装工事業、35 建築事業、38 既設建築物設備工事業」と
「31 水力発電施設、ずい道等新設事業、34 鉄道又は軌道新設事業、36 機械装置、37 その他の建設事業」
に表を分割
「32 道路新設事業」の工事開始時期（平成30年4月1日～令和6年3月31日）に合わせて3つに分割
　　①平成30年4月1日～令和3年1月31日
　　②令和 3年2月1日～令和3年3月31日
　　③令和 3年4月1日～令和6年3月31日</t>
        </r>
      </text>
    </comment>
    <comment ref="G58" authorId="0" shapeId="0" xr:uid="{C546B59D-C9C6-4332-AF69-5AE6A6247ABF}">
      <text>
        <r>
          <rPr>
            <b/>
            <sz val="9"/>
            <color indexed="81"/>
            <rFont val="MS P ゴシック"/>
            <family val="3"/>
            <charset val="128"/>
          </rPr>
          <t xml:space="preserve">2025/3/11　統括表レイアウト変更に伴う修正
</t>
        </r>
        <r>
          <rPr>
            <sz val="9"/>
            <color indexed="81"/>
            <rFont val="MS P ゴシック"/>
            <family val="3"/>
            <charset val="128"/>
          </rPr>
          <t>「32 道路新設事業、33 舗装工事業、35 建築事業、38 既設建築物設備工事業」（労務比率）と
「31 水力発電施設、ずい道等新設事業、34 鉄道又は軌道新設事業、36 機械装置、37 その他の建設事業」（労務比率2）
に表を分割
「32 道路新設事業」の工事開始時期（平成30年4月1日～令和6年3月31日）の料率管理のため4つに分割
　　①平成30年4月1日～令和3年1月31日（労務費率で計算）
　　②平成30年4月1日～令和3年1月31日（賃金で計算）
　　③令和 3年2月1日～令和3年3月31日
　　④令和 3年4月1日～令和6年3月31日</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J41" authorId="0" shapeId="0" xr:uid="{48EB46BC-995E-4953-ABFC-B2889DFA1F2A}">
      <text>
        <r>
          <rPr>
            <b/>
            <sz val="9"/>
            <color indexed="81"/>
            <rFont val="MS P ゴシック"/>
            <family val="3"/>
            <charset val="128"/>
          </rPr>
          <t>2025/3/11　業種31の料率変更に伴う修正</t>
        </r>
        <r>
          <rPr>
            <sz val="9"/>
            <color indexed="81"/>
            <rFont val="MS P ゴシック"/>
            <family val="3"/>
            <charset val="128"/>
          </rPr>
          <t xml:space="preserve">
総括表シートの「31 水力発電施設、ずい道等新設事業」の3段目に出力する「請負金額」、「賃金総額」及び「保険料額」を個別に集計する表を追加</t>
        </r>
      </text>
    </comment>
    <comment ref="D64" authorId="0" shapeId="0" xr:uid="{0469390E-8A4A-43E1-8CFF-7A29B24F4C8C}">
      <text>
        <r>
          <rPr>
            <b/>
            <sz val="9"/>
            <color indexed="81"/>
            <rFont val="MS P ゴシック"/>
            <family val="3"/>
            <charset val="128"/>
          </rPr>
          <t>2025/3/11　業種31の料率変更に伴う修正</t>
        </r>
        <r>
          <rPr>
            <sz val="9"/>
            <color indexed="81"/>
            <rFont val="MS P ゴシック"/>
            <family val="3"/>
            <charset val="128"/>
          </rPr>
          <t xml:space="preserve">
総括表シートの「31 水力発電施設、ずい道等新設事業」の3段目に出力する「請負金額」、「賃金総額」及び「保険料額」を個別に集計するための識別番号を付与</t>
        </r>
      </text>
    </comment>
    <comment ref="G64" authorId="0" shapeId="0" xr:uid="{29DC3567-84E4-4ACA-8323-604FEDAAE361}">
      <text>
        <r>
          <rPr>
            <b/>
            <sz val="9"/>
            <color indexed="81"/>
            <rFont val="MS P ゴシック"/>
            <family val="3"/>
            <charset val="128"/>
          </rPr>
          <t>統括表レイアウト変更に伴う修正</t>
        </r>
        <r>
          <rPr>
            <sz val="9"/>
            <color indexed="81"/>
            <rFont val="MS P ゴシック"/>
            <family val="3"/>
            <charset val="128"/>
          </rPr>
          <t xml:space="preserve">
設定シートの「労務費率・保険料率設定表」を2つに分割したことに伴い、「労務費率・保険料率設定表」から料率を取得処理を変更</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<sst xmlns="http://schemas.openxmlformats.org/spreadsheetml/2006/main" count="3620" uniqueCount="423">
  <si>
    <t>年</t>
    <rPh sb="0" eb="1">
      <t>ネン</t>
    </rPh>
    <phoneticPr fontId="2"/>
  </si>
  <si>
    <t>月</t>
    <rPh sb="0" eb="1">
      <t>ツキ</t>
    </rPh>
    <phoneticPr fontId="2"/>
  </si>
  <si>
    <t>労 働 保 険 番 号</t>
    <rPh sb="0" eb="1">
      <t>ロウ</t>
    </rPh>
    <rPh sb="2" eb="3">
      <t>ハタラキ</t>
    </rPh>
    <rPh sb="4" eb="5">
      <t>ホ</t>
    </rPh>
    <rPh sb="6" eb="7">
      <t>ケン</t>
    </rPh>
    <rPh sb="8" eb="9">
      <t>バン</t>
    </rPh>
    <rPh sb="10" eb="11">
      <t>ゴウ</t>
    </rPh>
    <phoneticPr fontId="2"/>
  </si>
  <si>
    <t>所掌</t>
    <rPh sb="0" eb="1">
      <t>ショ</t>
    </rPh>
    <rPh sb="1" eb="2">
      <t>ショウ</t>
    </rPh>
    <phoneticPr fontId="2"/>
  </si>
  <si>
    <t>枚のうち</t>
    <rPh sb="0" eb="1">
      <t>マイ</t>
    </rPh>
    <phoneticPr fontId="2"/>
  </si>
  <si>
    <t>枚目</t>
    <rPh sb="0" eb="2">
      <t>マイメ</t>
    </rPh>
    <phoneticPr fontId="2"/>
  </si>
  <si>
    <t>事業場の所在地</t>
    <rPh sb="0" eb="2">
      <t>ジギョウ</t>
    </rPh>
    <rPh sb="2" eb="3">
      <t>バ</t>
    </rPh>
    <rPh sb="4" eb="7">
      <t>ショザイチ</t>
    </rPh>
    <phoneticPr fontId="2"/>
  </si>
  <si>
    <t>請負代金の額</t>
    <rPh sb="0" eb="2">
      <t>ウケオイ</t>
    </rPh>
    <rPh sb="2" eb="4">
      <t>ダイキン</t>
    </rPh>
    <rPh sb="5" eb="6">
      <t>ガク</t>
    </rPh>
    <phoneticPr fontId="2"/>
  </si>
  <si>
    <t>円</t>
    <rPh sb="0" eb="1">
      <t>エン</t>
    </rPh>
    <phoneticPr fontId="2"/>
  </si>
  <si>
    <t>様式第７号（第34条関係）　（甲）</t>
    <rPh sb="0" eb="2">
      <t>ヨウシキ</t>
    </rPh>
    <rPh sb="2" eb="3">
      <t>ダイ</t>
    </rPh>
    <rPh sb="4" eb="5">
      <t>ゴウ</t>
    </rPh>
    <rPh sb="6" eb="7">
      <t>ダイ</t>
    </rPh>
    <rPh sb="9" eb="10">
      <t>ジョウ</t>
    </rPh>
    <rPh sb="10" eb="12">
      <t>カンケイ</t>
    </rPh>
    <rPh sb="15" eb="16">
      <t>コウ</t>
    </rPh>
    <phoneticPr fontId="2"/>
  </si>
  <si>
    <t>府　県</t>
    <rPh sb="0" eb="1">
      <t>フ</t>
    </rPh>
    <rPh sb="2" eb="3">
      <t>ケン</t>
    </rPh>
    <phoneticPr fontId="2"/>
  </si>
  <si>
    <t>管　轄</t>
    <rPh sb="0" eb="1">
      <t>カン</t>
    </rPh>
    <rPh sb="2" eb="3">
      <t>カツ</t>
    </rPh>
    <phoneticPr fontId="2"/>
  </si>
  <si>
    <t>基　幹　番　号</t>
    <rPh sb="0" eb="1">
      <t>モト</t>
    </rPh>
    <rPh sb="2" eb="3">
      <t>ミキ</t>
    </rPh>
    <rPh sb="4" eb="5">
      <t>バン</t>
    </rPh>
    <rPh sb="6" eb="7">
      <t>ゴウ</t>
    </rPh>
    <phoneticPr fontId="2"/>
  </si>
  <si>
    <t>枝 番 号</t>
    <rPh sb="0" eb="1">
      <t>エダ</t>
    </rPh>
    <rPh sb="2" eb="3">
      <t>バン</t>
    </rPh>
    <rPh sb="4" eb="5">
      <t>ゴウ</t>
    </rPh>
    <phoneticPr fontId="2"/>
  </si>
  <si>
    <t>事  業  の  名  称</t>
    <rPh sb="0" eb="1">
      <t>コト</t>
    </rPh>
    <rPh sb="3" eb="4">
      <t>ギョウ</t>
    </rPh>
    <rPh sb="9" eb="10">
      <t>メイ</t>
    </rPh>
    <rPh sb="12" eb="13">
      <t>ショウ</t>
    </rPh>
    <phoneticPr fontId="2"/>
  </si>
  <si>
    <t>事  業  の  期  間</t>
    <rPh sb="0" eb="1">
      <t>コト</t>
    </rPh>
    <rPh sb="3" eb="4">
      <t>ギョウ</t>
    </rPh>
    <rPh sb="9" eb="10">
      <t>キ</t>
    </rPh>
    <rPh sb="12" eb="13">
      <t>アイダ</t>
    </rPh>
    <phoneticPr fontId="2"/>
  </si>
  <si>
    <t>請負代金に
加算する額</t>
    <rPh sb="0" eb="2">
      <t>ウケオイ</t>
    </rPh>
    <rPh sb="2" eb="4">
      <t>ダイキン</t>
    </rPh>
    <rPh sb="6" eb="8">
      <t>カサン</t>
    </rPh>
    <rPh sb="10" eb="11">
      <t>ガク</t>
    </rPh>
    <phoneticPr fontId="2"/>
  </si>
  <si>
    <t>請負代金から
控除する額</t>
    <rPh sb="0" eb="2">
      <t>ウケオイ</t>
    </rPh>
    <rPh sb="2" eb="4">
      <t>ダイキン</t>
    </rPh>
    <rPh sb="7" eb="9">
      <t>コウジョ</t>
    </rPh>
    <rPh sb="11" eb="12">
      <t>ガク</t>
    </rPh>
    <phoneticPr fontId="2"/>
  </si>
  <si>
    <t>労 務
費 率</t>
    <rPh sb="0" eb="1">
      <t>ロウ</t>
    </rPh>
    <rPh sb="2" eb="3">
      <t>ツトム</t>
    </rPh>
    <rPh sb="4" eb="5">
      <t>ヒ</t>
    </rPh>
    <rPh sb="6" eb="7">
      <t>リツ</t>
    </rPh>
    <phoneticPr fontId="2"/>
  </si>
  <si>
    <t>賃  金  総  額</t>
    <rPh sb="0" eb="1">
      <t>チン</t>
    </rPh>
    <rPh sb="3" eb="4">
      <t>キン</t>
    </rPh>
    <rPh sb="6" eb="7">
      <t>フサ</t>
    </rPh>
    <rPh sb="9" eb="10">
      <t>ガク</t>
    </rPh>
    <phoneticPr fontId="2"/>
  </si>
  <si>
    <t>日から</t>
    <rPh sb="0" eb="1">
      <t>ニチ</t>
    </rPh>
    <phoneticPr fontId="2"/>
  </si>
  <si>
    <t>日まで</t>
    <rPh sb="0" eb="1">
      <t>ニチ</t>
    </rPh>
    <phoneticPr fontId="2"/>
  </si>
  <si>
    <t>前年度中（保険関係が消滅した日まで）に廃止又は終了があったそれぞれの事業の明細を上記のとおり報告します。</t>
    <rPh sb="0" eb="3">
      <t>ゼンネンド</t>
    </rPh>
    <rPh sb="3" eb="4">
      <t>チュウ</t>
    </rPh>
    <rPh sb="5" eb="7">
      <t>ホケン</t>
    </rPh>
    <rPh sb="7" eb="9">
      <t>カンケイ</t>
    </rPh>
    <rPh sb="10" eb="12">
      <t>ショウメツ</t>
    </rPh>
    <rPh sb="14" eb="15">
      <t>ヒ</t>
    </rPh>
    <rPh sb="19" eb="21">
      <t>ハイシ</t>
    </rPh>
    <rPh sb="21" eb="22">
      <t>マタ</t>
    </rPh>
    <rPh sb="23" eb="25">
      <t>シュウリョウ</t>
    </rPh>
    <rPh sb="34" eb="36">
      <t>ジギョウ</t>
    </rPh>
    <rPh sb="37" eb="39">
      <t>メイサイ</t>
    </rPh>
    <rPh sb="40" eb="42">
      <t>ジョウキ</t>
    </rPh>
    <rPh sb="46" eb="48">
      <t>ホウコク</t>
    </rPh>
    <phoneticPr fontId="2"/>
  </si>
  <si>
    <t>日</t>
    <rPh sb="0" eb="1">
      <t>ニチ</t>
    </rPh>
    <phoneticPr fontId="2"/>
  </si>
  <si>
    <t>住　所</t>
    <rPh sb="0" eb="1">
      <t>ジュウ</t>
    </rPh>
    <rPh sb="2" eb="3">
      <t>ショ</t>
    </rPh>
    <phoneticPr fontId="2"/>
  </si>
  <si>
    <t>事 業 主</t>
    <rPh sb="0" eb="1">
      <t>コト</t>
    </rPh>
    <rPh sb="2" eb="3">
      <t>ギョウ</t>
    </rPh>
    <rPh sb="4" eb="5">
      <t>シュ</t>
    </rPh>
    <phoneticPr fontId="2"/>
  </si>
  <si>
    <r>
      <t>労働局労働保険特別会計歳入徴収官　</t>
    </r>
    <r>
      <rPr>
        <sz val="10"/>
        <color indexed="17"/>
        <rFont val="ＭＳ Ｐ明朝"/>
        <family val="1"/>
        <charset val="128"/>
      </rPr>
      <t>殿</t>
    </r>
    <rPh sb="0" eb="2">
      <t>ロウドウ</t>
    </rPh>
    <rPh sb="2" eb="3">
      <t>キョク</t>
    </rPh>
    <rPh sb="3" eb="5">
      <t>ロウドウ</t>
    </rPh>
    <rPh sb="5" eb="7">
      <t>ホケン</t>
    </rPh>
    <rPh sb="7" eb="9">
      <t>トクベツ</t>
    </rPh>
    <rPh sb="9" eb="11">
      <t>カイケイ</t>
    </rPh>
    <rPh sb="11" eb="13">
      <t>サイニュウ</t>
    </rPh>
    <rPh sb="13" eb="15">
      <t>チョウシュウ</t>
    </rPh>
    <rPh sb="15" eb="16">
      <t>カン</t>
    </rPh>
    <rPh sb="17" eb="18">
      <t>ドノ</t>
    </rPh>
    <phoneticPr fontId="2"/>
  </si>
  <si>
    <t>氏　名</t>
    <rPh sb="0" eb="1">
      <t>シ</t>
    </rPh>
    <rPh sb="2" eb="3">
      <t>メイ</t>
    </rPh>
    <phoneticPr fontId="2"/>
  </si>
  <si>
    <t>〔注意〕</t>
    <rPh sb="1" eb="3">
      <t>チュウイ</t>
    </rPh>
    <phoneticPr fontId="2"/>
  </si>
  <si>
    <t>社会保険
労務士
記載欄</t>
    <rPh sb="0" eb="2">
      <t>シャカイ</t>
    </rPh>
    <rPh sb="2" eb="4">
      <t>ホケン</t>
    </rPh>
    <rPh sb="5" eb="8">
      <t>ロウムシ</t>
    </rPh>
    <rPh sb="9" eb="11">
      <t>キサイ</t>
    </rPh>
    <rPh sb="11" eb="12">
      <t>ラン</t>
    </rPh>
    <phoneticPr fontId="2"/>
  </si>
  <si>
    <t>①</t>
    <phoneticPr fontId="2"/>
  </si>
  <si>
    <t>年</t>
  </si>
  <si>
    <t>月</t>
  </si>
  <si>
    <t>日から</t>
  </si>
  <si>
    <t>日まで</t>
  </si>
  <si>
    <t xml:space="preserve">様式第７号（第34条関係）　（甲）　〔別紙〕 </t>
    <rPh sb="0" eb="2">
      <t>ヨウシキ</t>
    </rPh>
    <rPh sb="2" eb="3">
      <t>ダイ</t>
    </rPh>
    <rPh sb="4" eb="5">
      <t>ゴウ</t>
    </rPh>
    <rPh sb="6" eb="7">
      <t>ダイ</t>
    </rPh>
    <rPh sb="9" eb="10">
      <t>ジョウ</t>
    </rPh>
    <rPh sb="10" eb="12">
      <t>カンケイ</t>
    </rPh>
    <rPh sb="15" eb="16">
      <t>コウ</t>
    </rPh>
    <rPh sb="19" eb="21">
      <t>ベッシ</t>
    </rPh>
    <phoneticPr fontId="2"/>
  </si>
  <si>
    <t>事　業　の　名　称</t>
    <rPh sb="0" eb="1">
      <t>コト</t>
    </rPh>
    <rPh sb="2" eb="3">
      <t>ギョウ</t>
    </rPh>
    <rPh sb="6" eb="7">
      <t>メイ</t>
    </rPh>
    <rPh sb="8" eb="9">
      <t>ショウ</t>
    </rPh>
    <phoneticPr fontId="2"/>
  </si>
  <si>
    <t>事　業　の　期　間</t>
    <rPh sb="0" eb="1">
      <t>コト</t>
    </rPh>
    <rPh sb="2" eb="3">
      <t>ギョウ</t>
    </rPh>
    <rPh sb="6" eb="7">
      <t>キ</t>
    </rPh>
    <rPh sb="8" eb="9">
      <t>アイダ</t>
    </rPh>
    <phoneticPr fontId="2"/>
  </si>
  <si>
    <t>労 務　　　　　　　　　　　　　　　　　　　　　　　　　　　　　　　　　　　　　　　　　　　　　　　　　　　　　　　　　　　　　　　　　　　　　　　　　　　　　　　　　　　　　　　比 率</t>
    <rPh sb="0" eb="1">
      <t>ロウ</t>
    </rPh>
    <rPh sb="2" eb="3">
      <t>ツトム</t>
    </rPh>
    <rPh sb="90" eb="91">
      <t>ヒ</t>
    </rPh>
    <rPh sb="92" eb="93">
      <t>リツ</t>
    </rPh>
    <phoneticPr fontId="2"/>
  </si>
  <si>
    <t>日から</t>
    <rPh sb="0" eb="1">
      <t>ヒ</t>
    </rPh>
    <phoneticPr fontId="2"/>
  </si>
  <si>
    <t>35 建築事業
（既設建築物設備工事業を除く）</t>
  </si>
  <si>
    <t>一括有期事業報告書　（建設の事業）</t>
    <phoneticPr fontId="2"/>
  </si>
  <si>
    <t>事業開始時期</t>
    <rPh sb="0" eb="2">
      <t>ジギョウ</t>
    </rPh>
    <rPh sb="2" eb="4">
      <t>カイシ</t>
    </rPh>
    <rPh sb="4" eb="6">
      <t>ジキ</t>
    </rPh>
    <phoneticPr fontId="2"/>
  </si>
  <si>
    <t>保険料率</t>
    <rPh sb="0" eb="2">
      <t>ホケン</t>
    </rPh>
    <rPh sb="2" eb="3">
      <t>リョウ</t>
    </rPh>
    <rPh sb="3" eb="4">
      <t>リツ</t>
    </rPh>
    <phoneticPr fontId="2"/>
  </si>
  <si>
    <t>十</t>
    <rPh sb="0" eb="1">
      <t>ジュウ</t>
    </rPh>
    <phoneticPr fontId="2"/>
  </si>
  <si>
    <t>万</t>
    <rPh sb="0" eb="1">
      <t>マン</t>
    </rPh>
    <phoneticPr fontId="2"/>
  </si>
  <si>
    <t>千</t>
    <rPh sb="0" eb="1">
      <t>セン</t>
    </rPh>
    <phoneticPr fontId="2"/>
  </si>
  <si>
    <t>百</t>
    <rPh sb="0" eb="1">
      <t>ヒャク</t>
    </rPh>
    <phoneticPr fontId="2"/>
  </si>
  <si>
    <t>人</t>
    <rPh sb="0" eb="1">
      <t>ニン</t>
    </rPh>
    <phoneticPr fontId="2"/>
  </si>
  <si>
    <t>（還付請求書を別途作成する必要があります。）</t>
  </si>
  <si>
    <t/>
  </si>
  <si>
    <t>31 水力発電施設、ずい道等新設事業</t>
  </si>
  <si>
    <t>32 道路新設事業</t>
  </si>
  <si>
    <t>33 舗装工事業</t>
  </si>
  <si>
    <t>34 鉄道又は軌道新設事業</t>
  </si>
  <si>
    <t>38 既設建築物設備工事業</t>
  </si>
  <si>
    <t>36 機械装置(組立て又は取付け）</t>
  </si>
  <si>
    <t>36 機械装置(その他のもの）</t>
  </si>
  <si>
    <t>37 その他の建設事業</t>
  </si>
  <si>
    <t>事業の種類</t>
    <phoneticPr fontId="2"/>
  </si>
  <si>
    <t>請負金額</t>
    <rPh sb="0" eb="2">
      <t>ウケオイ</t>
    </rPh>
    <rPh sb="2" eb="4">
      <t>キンガク</t>
    </rPh>
    <phoneticPr fontId="2"/>
  </si>
  <si>
    <t>事業開始時期</t>
  </si>
  <si>
    <t>昔</t>
  </si>
  <si>
    <t>業種 事業の種類</t>
  </si>
  <si>
    <t>事業開始時期に対応する下表｢報告書集計表｣の集計値</t>
  </si>
  <si>
    <t>請負金額：下段
("賃金で算定"しない)</t>
  </si>
  <si>
    <t>請負金額：上段
("賃金で算定"する)</t>
  </si>
  <si>
    <t>賃金総額：上段
("賃金で算定"する)</t>
  </si>
  <si>
    <t>確定保険料内訳</t>
  </si>
  <si>
    <t>　区分</t>
  </si>
  <si>
    <t>⑧保険料算定基礎額</t>
  </si>
  <si>
    <t>⑨保険料率</t>
  </si>
  <si>
    <t>⑩確定保険料額（⑧×⑨）</t>
  </si>
  <si>
    <t>労働保険料（労災＋雇用）</t>
  </si>
  <si>
    <t>　労災保険分</t>
  </si>
  <si>
    <t>雇用保険分</t>
  </si>
  <si>
    <t>一般拠出金</t>
  </si>
  <si>
    <t>概算保険料内訳</t>
  </si>
  <si>
    <t>⑫保険料算定基礎額</t>
  </si>
  <si>
    <t>⑬保険料率</t>
  </si>
  <si>
    <t>⑭概算保険料額（⑫×⑬）</t>
  </si>
  <si>
    <t>⑱申告済概算保険料額</t>
  </si>
  <si>
    <t>⑰納付回数</t>
  </si>
  <si>
    <t>還付の有無</t>
  </si>
  <si>
    <t>⑳差引額</t>
  </si>
  <si>
    <t>充当額</t>
  </si>
  <si>
    <t>還付額</t>
  </si>
  <si>
    <t>不足額</t>
  </si>
  <si>
    <t>保険判定</t>
  </si>
  <si>
    <t>延納（分割納付）</t>
  </si>
  <si>
    <t>期別納付額</t>
  </si>
  <si>
    <t>概算保険料額</t>
  </si>
  <si>
    <t>労働保険料額</t>
  </si>
  <si>
    <t>納付額</t>
  </si>
  <si>
    <t>1期</t>
  </si>
  <si>
    <t>2期</t>
  </si>
  <si>
    <t>3期</t>
  </si>
  <si>
    <t>賃金総額</t>
  </si>
  <si>
    <t>保険料額</t>
  </si>
  <si>
    <t>報告書
枚数</t>
  </si>
  <si>
    <t>１報告書内の
事業数</t>
  </si>
  <si>
    <t>①事業の期間
開始</t>
  </si>
  <si>
    <t>左の①が対応する｢総括表｣ｼｰﾄの事業開始時期</t>
  </si>
  <si>
    <t>◎事業開始時期設定表</t>
    <rPh sb="1" eb="3">
      <t>ジギョウ</t>
    </rPh>
    <rPh sb="3" eb="5">
      <t>カイシ</t>
    </rPh>
    <rPh sb="5" eb="7">
      <t>ジキ</t>
    </rPh>
    <rPh sb="7" eb="9">
      <t>セッテイ</t>
    </rPh>
    <rPh sb="9" eb="10">
      <t>ヒョウ</t>
    </rPh>
    <phoneticPr fontId="2"/>
  </si>
  <si>
    <t>「総括表」</t>
    <phoneticPr fontId="2"/>
  </si>
  <si>
    <t>昔事
業種３７の下の
事業開始時期
（右記範囲外の過去）</t>
    <rPh sb="0" eb="1">
      <t>ムカシ</t>
    </rPh>
    <rPh sb="1" eb="2">
      <t>コト</t>
    </rPh>
    <rPh sb="8" eb="9">
      <t>シタ</t>
    </rPh>
    <rPh sb="19" eb="21">
      <t>ウキ</t>
    </rPh>
    <rPh sb="21" eb="23">
      <t>ハンイ</t>
    </rPh>
    <rPh sb="23" eb="24">
      <t>ガイ</t>
    </rPh>
    <rPh sb="25" eb="27">
      <t>カコ</t>
    </rPh>
    <phoneticPr fontId="2"/>
  </si>
  <si>
    <t>◎事業期間設定表</t>
    <rPh sb="1" eb="3">
      <t>ジギョウ</t>
    </rPh>
    <rPh sb="3" eb="5">
      <t>キカン</t>
    </rPh>
    <rPh sb="5" eb="7">
      <t>セッテイ</t>
    </rPh>
    <rPh sb="7" eb="8">
      <t>ヒョウ</t>
    </rPh>
    <phoneticPr fontId="2"/>
  </si>
  <si>
    <t>最小値</t>
    <rPh sb="0" eb="2">
      <t>サイショウ</t>
    </rPh>
    <rPh sb="2" eb="3">
      <t>チ</t>
    </rPh>
    <phoneticPr fontId="2"/>
  </si>
  <si>
    <t>←事業の期間・最小値</t>
    <rPh sb="1" eb="3">
      <t>ジギョウ</t>
    </rPh>
    <rPh sb="4" eb="6">
      <t>キカン</t>
    </rPh>
    <rPh sb="7" eb="10">
      <t>サイショウチ</t>
    </rPh>
    <phoneticPr fontId="2"/>
  </si>
  <si>
    <t>最大値</t>
    <rPh sb="0" eb="2">
      <t>サイダイ</t>
    </rPh>
    <rPh sb="2" eb="3">
      <t>チ</t>
    </rPh>
    <phoneticPr fontId="2"/>
  </si>
  <si>
    <t>←事業の期間・最大値</t>
    <rPh sb="1" eb="3">
      <t>ジギョウ</t>
    </rPh>
    <rPh sb="4" eb="6">
      <t>キカン</t>
    </rPh>
    <rPh sb="7" eb="10">
      <t>サイダイチ</t>
    </rPh>
    <phoneticPr fontId="2"/>
  </si>
  <si>
    <t>◎労務費率・保険料率設定表</t>
    <rPh sb="1" eb="4">
      <t>ロウムヒ</t>
    </rPh>
    <rPh sb="4" eb="5">
      <t>リツ</t>
    </rPh>
    <rPh sb="6" eb="8">
      <t>ホケン</t>
    </rPh>
    <rPh sb="8" eb="9">
      <t>リョウ</t>
    </rPh>
    <rPh sb="9" eb="10">
      <t>リツ</t>
    </rPh>
    <rPh sb="10" eb="12">
      <t>セッテイ</t>
    </rPh>
    <rPh sb="12" eb="13">
      <t>ヒョウ</t>
    </rPh>
    <phoneticPr fontId="2"/>
  </si>
  <si>
    <t>「事業の種類・労務費率・保険料一覧表」(※)に掲載される工事開始日の各期間に該当する労務費率・保険料率を下表の黄色セルに設定する。</t>
    <rPh sb="1" eb="3">
      <t>ジギョウ</t>
    </rPh>
    <rPh sb="4" eb="6">
      <t>シュルイ</t>
    </rPh>
    <rPh sb="7" eb="10">
      <t>ロウムヒ</t>
    </rPh>
    <rPh sb="10" eb="11">
      <t>リツ</t>
    </rPh>
    <rPh sb="12" eb="15">
      <t>ホケンリョウ</t>
    </rPh>
    <rPh sb="15" eb="17">
      <t>イチラン</t>
    </rPh>
    <rPh sb="17" eb="18">
      <t>ヒョウ</t>
    </rPh>
    <rPh sb="28" eb="30">
      <t>コウジ</t>
    </rPh>
    <rPh sb="30" eb="33">
      <t>カイシビ</t>
    </rPh>
    <rPh sb="34" eb="35">
      <t>カク</t>
    </rPh>
    <rPh sb="35" eb="37">
      <t>キカン</t>
    </rPh>
    <rPh sb="38" eb="40">
      <t>ガイトウ</t>
    </rPh>
    <rPh sb="42" eb="46">
      <t>ロウムヒリツ</t>
    </rPh>
    <rPh sb="47" eb="49">
      <t>ホケン</t>
    </rPh>
    <rPh sb="49" eb="50">
      <t>リョウ</t>
    </rPh>
    <rPh sb="50" eb="51">
      <t>リツ</t>
    </rPh>
    <rPh sb="60" eb="62">
      <t>セッテイ</t>
    </rPh>
    <phoneticPr fontId="2"/>
  </si>
  <si>
    <t>労務費率</t>
    <rPh sb="0" eb="3">
      <t>ロウムヒ</t>
    </rPh>
    <rPh sb="3" eb="4">
      <t>リツ</t>
    </rPh>
    <phoneticPr fontId="2"/>
  </si>
  <si>
    <t>最大値</t>
    <rPh sb="0" eb="3">
      <t>サイダイチ</t>
    </rPh>
    <phoneticPr fontId="2"/>
  </si>
  <si>
    <t>最大値以外</t>
    <rPh sb="0" eb="3">
      <t>サイダイチ</t>
    </rPh>
    <rPh sb="3" eb="5">
      <t>イガイ</t>
    </rPh>
    <phoneticPr fontId="2"/>
  </si>
  <si>
    <t>｢事業の期間｣の年
による月範囲</t>
    <rPh sb="1" eb="3">
      <t>ジギョウ</t>
    </rPh>
    <rPh sb="4" eb="6">
      <t>キカン</t>
    </rPh>
    <rPh sb="8" eb="9">
      <t>ネン</t>
    </rPh>
    <rPh sb="13" eb="14">
      <t>ツキ</t>
    </rPh>
    <rPh sb="14" eb="16">
      <t>ハンイ</t>
    </rPh>
    <phoneticPr fontId="2"/>
  </si>
  <si>
    <t>◎賃金算定基準</t>
    <rPh sb="1" eb="3">
      <t>チンギン</t>
    </rPh>
    <rPh sb="3" eb="5">
      <t>サンテイ</t>
    </rPh>
    <rPh sb="5" eb="7">
      <t>キジュン</t>
    </rPh>
    <phoneticPr fontId="2"/>
  </si>
  <si>
    <t>報告書（事業主控）の｢請負代金の額｣上段の入力規則。</t>
    <rPh sb="11" eb="13">
      <t>ウケオイ</t>
    </rPh>
    <rPh sb="13" eb="15">
      <t>ダイキン</t>
    </rPh>
    <rPh sb="16" eb="17">
      <t>ガク</t>
    </rPh>
    <rPh sb="18" eb="20">
      <t>ジョウダン</t>
    </rPh>
    <rPh sb="21" eb="23">
      <t>ニュウリョク</t>
    </rPh>
    <rPh sb="23" eb="25">
      <t>キソク</t>
    </rPh>
    <phoneticPr fontId="2"/>
  </si>
  <si>
    <t>賃金で算定</t>
  </si>
  <si>
    <t>月日</t>
    <rPh sb="0" eb="1">
      <t>ツキ</t>
    </rPh>
    <rPh sb="1" eb="2">
      <t>ヒ</t>
    </rPh>
    <phoneticPr fontId="2"/>
  </si>
  <si>
    <t>3月31日</t>
    <rPh sb="1" eb="2">
      <t>ツキ</t>
    </rPh>
    <rPh sb="4" eb="5">
      <t>ヒ</t>
    </rPh>
    <phoneticPr fontId="2"/>
  </si>
  <si>
    <t>4月1日</t>
    <rPh sb="1" eb="2">
      <t>ツキ</t>
    </rPh>
    <rPh sb="3" eb="4">
      <t>ヒ</t>
    </rPh>
    <phoneticPr fontId="2"/>
  </si>
  <si>
    <t>｢総括表｣ｼｰﾄ：一括有期事業総括表（建設の事業）に掲載する事業開始時期を下表の黄色セルに西暦で設定する。</t>
    <rPh sb="48" eb="50">
      <t>セッテイ</t>
    </rPh>
    <phoneticPr fontId="2"/>
  </si>
  <si>
    <t>｢報告書（事業主控）｣ｼｰﾄ：一括有期事業報告書（建設の事業）の｢事業の期間：年｣の入力可能な最小値と最大値を下表の黄色セルに和暦で設定する。</t>
    <rPh sb="21" eb="23">
      <t>ホウコク</t>
    </rPh>
    <rPh sb="23" eb="24">
      <t>ショ</t>
    </rPh>
    <rPh sb="33" eb="35">
      <t>ジギョウ</t>
    </rPh>
    <rPh sb="36" eb="38">
      <t>キカン</t>
    </rPh>
    <rPh sb="39" eb="40">
      <t>ネン</t>
    </rPh>
    <rPh sb="42" eb="44">
      <t>ニュウリョク</t>
    </rPh>
    <rPh sb="44" eb="46">
      <t>カノウ</t>
    </rPh>
    <rPh sb="47" eb="50">
      <t>サイショウチ</t>
    </rPh>
    <rPh sb="51" eb="54">
      <t>サイダイチ</t>
    </rPh>
    <rPh sb="63" eb="64">
      <t>ワ</t>
    </rPh>
    <rPh sb="66" eb="68">
      <t>セッテイ</t>
    </rPh>
    <phoneticPr fontId="2"/>
  </si>
  <si>
    <t>注；黄色のセル以外は、修正しないこと。</t>
    <rPh sb="0" eb="1">
      <t>チュウ</t>
    </rPh>
    <rPh sb="2" eb="4">
      <t>キイロ</t>
    </rPh>
    <rPh sb="7" eb="9">
      <t>イガイ</t>
    </rPh>
    <rPh sb="11" eb="13">
      <t>シュウセイ</t>
    </rPh>
    <phoneticPr fontId="2"/>
  </si>
  <si>
    <t>◎非業務災害率</t>
    <rPh sb="1" eb="2">
      <t>ヒ</t>
    </rPh>
    <rPh sb="2" eb="4">
      <t>ギョウム</t>
    </rPh>
    <rPh sb="4" eb="6">
      <t>サイガイ</t>
    </rPh>
    <rPh sb="6" eb="7">
      <t>リツ</t>
    </rPh>
    <phoneticPr fontId="2"/>
  </si>
  <si>
    <t>｢総括表｣ｼｰﾄ：メリット料率の計算に使用する。</t>
    <rPh sb="13" eb="15">
      <t>リョウリツ</t>
    </rPh>
    <rPh sb="16" eb="18">
      <t>ケイサン</t>
    </rPh>
    <rPh sb="19" eb="21">
      <t>シヨウ</t>
    </rPh>
    <phoneticPr fontId="2"/>
  </si>
  <si>
    <t>◎概算年度設定表</t>
    <rPh sb="1" eb="3">
      <t>ガイサン</t>
    </rPh>
    <rPh sb="3" eb="5">
      <t>ネンド</t>
    </rPh>
    <rPh sb="5" eb="7">
      <t>セッテイ</t>
    </rPh>
    <rPh sb="7" eb="8">
      <t>ヒョウ</t>
    </rPh>
    <phoneticPr fontId="2"/>
  </si>
  <si>
    <t>年度更新申告書の概算年度を設定する。</t>
    <rPh sb="0" eb="2">
      <t>ネンド</t>
    </rPh>
    <rPh sb="2" eb="4">
      <t>コウシン</t>
    </rPh>
    <rPh sb="4" eb="7">
      <t>シンコクショ</t>
    </rPh>
    <rPh sb="8" eb="10">
      <t>ガイサン</t>
    </rPh>
    <rPh sb="10" eb="12">
      <t>ネンド</t>
    </rPh>
    <rPh sb="13" eb="15">
      <t>セッテイ</t>
    </rPh>
    <phoneticPr fontId="2"/>
  </si>
  <si>
    <t>※平成21(2009)年4月1日より"0.8"から"0.6"に変更になった。</t>
    <rPh sb="1" eb="3">
      <t>ヘイセイ</t>
    </rPh>
    <rPh sb="11" eb="12">
      <t>ネン</t>
    </rPh>
    <rPh sb="13" eb="14">
      <t>ツキ</t>
    </rPh>
    <rPh sb="15" eb="16">
      <t>ヒ</t>
    </rPh>
    <rPh sb="31" eb="33">
      <t>ヘンコウ</t>
    </rPh>
    <phoneticPr fontId="2"/>
  </si>
  <si>
    <t>③</t>
    <phoneticPr fontId="2"/>
  </si>
  <si>
    <t>期別納付額</t>
    <phoneticPr fontId="2"/>
  </si>
  <si>
    <t>概算保険料額</t>
    <phoneticPr fontId="2"/>
  </si>
  <si>
    <t>充当額</t>
    <phoneticPr fontId="2"/>
  </si>
  <si>
    <t>不足額</t>
    <phoneticPr fontId="2"/>
  </si>
  <si>
    <t>労働保険料額</t>
    <phoneticPr fontId="2"/>
  </si>
  <si>
    <t>一般拠出金充当額</t>
    <rPh sb="5" eb="7">
      <t>ジュウトウ</t>
    </rPh>
    <rPh sb="7" eb="8">
      <t>ガク</t>
    </rPh>
    <phoneticPr fontId="2"/>
  </si>
  <si>
    <t>一般拠出金</t>
    <phoneticPr fontId="2"/>
  </si>
  <si>
    <t>納付額</t>
    <phoneticPr fontId="2"/>
  </si>
  <si>
    <t>1期</t>
    <rPh sb="1" eb="2">
      <t>キ</t>
    </rPh>
    <phoneticPr fontId="2"/>
  </si>
  <si>
    <t>2期</t>
    <rPh sb="1" eb="2">
      <t>キ</t>
    </rPh>
    <phoneticPr fontId="2"/>
  </si>
  <si>
    <t>⑳差引額：充当額</t>
    <rPh sb="5" eb="7">
      <t>ジュウトウ</t>
    </rPh>
    <rPh sb="7" eb="8">
      <t>ガク</t>
    </rPh>
    <phoneticPr fontId="2"/>
  </si>
  <si>
    <t>⑳差引額：還付額</t>
    <rPh sb="5" eb="7">
      <t>カンプ</t>
    </rPh>
    <rPh sb="7" eb="8">
      <t>ガク</t>
    </rPh>
    <phoneticPr fontId="2"/>
  </si>
  <si>
    <t>⑳差引額：不足額</t>
    <rPh sb="5" eb="7">
      <t>フソク</t>
    </rPh>
    <rPh sb="7" eb="8">
      <t>ガク</t>
    </rPh>
    <phoneticPr fontId="2"/>
  </si>
  <si>
    <t>3期</t>
    <rPh sb="1" eb="2">
      <t>キ</t>
    </rPh>
    <phoneticPr fontId="2"/>
  </si>
  <si>
    <t>１．還付請求：行わない、充当額発生、充当意思：１(労働保険料のみに充当)</t>
    <rPh sb="2" eb="4">
      <t>カンプ</t>
    </rPh>
    <rPh sb="4" eb="6">
      <t>セイキュウ</t>
    </rPh>
    <rPh sb="7" eb="8">
      <t>オコナ</t>
    </rPh>
    <rPh sb="12" eb="14">
      <t>ジュウトウ</t>
    </rPh>
    <rPh sb="14" eb="15">
      <t>ガク</t>
    </rPh>
    <rPh sb="15" eb="17">
      <t>ハッセイ</t>
    </rPh>
    <rPh sb="18" eb="20">
      <t>ジュウトウ</t>
    </rPh>
    <rPh sb="20" eb="22">
      <t>イシ</t>
    </rPh>
    <rPh sb="25" eb="27">
      <t>ロウドウ</t>
    </rPh>
    <rPh sb="27" eb="30">
      <t>ホケンリョウ</t>
    </rPh>
    <rPh sb="33" eb="35">
      <t>ジュウトウ</t>
    </rPh>
    <phoneticPr fontId="2"/>
  </si>
  <si>
    <t>２．還付請求：行わない、充当額発生、充当意思：２(一般拠出金のみに充当)</t>
    <rPh sb="2" eb="4">
      <t>カンプ</t>
    </rPh>
    <rPh sb="4" eb="6">
      <t>セイキュウ</t>
    </rPh>
    <rPh sb="7" eb="8">
      <t>オコナ</t>
    </rPh>
    <rPh sb="12" eb="14">
      <t>ジュウトウ</t>
    </rPh>
    <rPh sb="14" eb="15">
      <t>ガク</t>
    </rPh>
    <rPh sb="15" eb="17">
      <t>ハッセイ</t>
    </rPh>
    <rPh sb="18" eb="20">
      <t>ジュウトウ</t>
    </rPh>
    <rPh sb="20" eb="22">
      <t>イシ</t>
    </rPh>
    <rPh sb="25" eb="27">
      <t>イッパン</t>
    </rPh>
    <rPh sb="27" eb="30">
      <t>キョシュツキン</t>
    </rPh>
    <rPh sb="33" eb="35">
      <t>ジュウトウ</t>
    </rPh>
    <phoneticPr fontId="2"/>
  </si>
  <si>
    <t>３．還付請求：行わない、充当額発生、充当意思：３(労働保険料及び一般拠出金に充当)</t>
    <rPh sb="2" eb="4">
      <t>カンプ</t>
    </rPh>
    <rPh sb="4" eb="6">
      <t>セイキュウ</t>
    </rPh>
    <rPh sb="7" eb="8">
      <t>オコナ</t>
    </rPh>
    <rPh sb="12" eb="14">
      <t>ジュウトウ</t>
    </rPh>
    <rPh sb="14" eb="15">
      <t>ガク</t>
    </rPh>
    <rPh sb="15" eb="17">
      <t>ハッセイ</t>
    </rPh>
    <rPh sb="18" eb="20">
      <t>ジュウトウ</t>
    </rPh>
    <rPh sb="20" eb="22">
      <t>イシ</t>
    </rPh>
    <rPh sb="25" eb="27">
      <t>ロウドウ</t>
    </rPh>
    <rPh sb="27" eb="30">
      <t>ホケンリョウ</t>
    </rPh>
    <rPh sb="30" eb="31">
      <t>オヨ</t>
    </rPh>
    <rPh sb="32" eb="34">
      <t>イッパン</t>
    </rPh>
    <rPh sb="34" eb="37">
      <t>キョシュツキン</t>
    </rPh>
    <rPh sb="38" eb="40">
      <t>ジュウトウ</t>
    </rPh>
    <phoneticPr fontId="2"/>
  </si>
  <si>
    <t>４．その他</t>
    <rPh sb="4" eb="5">
      <t>タ</t>
    </rPh>
    <phoneticPr fontId="2"/>
  </si>
  <si>
    <t>充当意思</t>
  </si>
  <si>
    <t>期別納付額表示</t>
  </si>
  <si>
    <t>以下の</t>
  </si>
  <si>
    <t>色のついた欄（３箇所）を入力・選択して下さい</t>
  </si>
  <si>
    <t>還付金の請求を</t>
  </si>
  <si>
    <t>還付</t>
  </si>
  <si>
    <t>青線内に表示された金額を申告書及び領収済通知書に転記してください。</t>
  </si>
  <si>
    <t>※「０」が表示された場合は「０」を記入してください。</t>
  </si>
  <si>
    <t>種</t>
  </si>
  <si>
    <t>別</t>
  </si>
  <si>
    <t>※修正項目番号</t>
  </si>
  <si>
    <t>※入力徴定コード</t>
  </si>
  <si>
    <t>申告書記入イメージ</t>
  </si>
  <si>
    <t>※各種区分</t>
  </si>
  <si>
    <t>①
労働
保険
番号</t>
  </si>
  <si>
    <t>都道府県</t>
  </si>
  <si>
    <t>所掌</t>
  </si>
  <si>
    <t>管轄</t>
  </si>
  <si>
    <t>基幹番号</t>
  </si>
  <si>
    <t>枝番号</t>
  </si>
  <si>
    <t>管轄(2)</t>
  </si>
  <si>
    <t>保険関係等</t>
  </si>
  <si>
    <t>業種</t>
  </si>
  <si>
    <t>産業分類</t>
  </si>
  <si>
    <t xml:space="preserve"> ※これを印刷して申告書とし
　 て提出することはできませ
　 ん。申告書に転記するため
　 にご利用ください。</t>
  </si>
  <si>
    <t>-</t>
  </si>
  <si>
    <t>②増加年月日（元号：平成は７）</t>
  </si>
  <si>
    <t>※事業廃止等理由</t>
  </si>
  <si>
    <t>元号</t>
  </si>
  <si>
    <t>－</t>
  </si>
  <si>
    <t>日</t>
  </si>
  <si>
    <t>④常時使用労働者数</t>
  </si>
  <si>
    <t>⑤雇用保険被保険者数</t>
  </si>
  <si>
    <t>※保険関係</t>
  </si>
  <si>
    <t>※片保険理由コード</t>
  </si>
  <si>
    <t>十</t>
  </si>
  <si>
    <t>万</t>
  </si>
  <si>
    <t>千</t>
  </si>
  <si>
    <t>百</t>
  </si>
  <si>
    <t>人</t>
  </si>
  <si>
    <t>労働保険特別会計歳入徴収官殿</t>
  </si>
  <si>
    <t>⑦</t>
  </si>
  <si>
    <t>算定期間</t>
  </si>
  <si>
    <t>から</t>
  </si>
  <si>
    <t>まで</t>
  </si>
  <si>
    <t>区分</t>
  </si>
  <si>
    <t>⑧ 保険料・一般拠出金算定基礎額</t>
  </si>
  <si>
    <t>⑨保険料・一般拠出金率</t>
  </si>
  <si>
    <t>⑩ 確定保険料・一般拠出金額　（⑧×⑨）</t>
  </si>
  <si>
    <t>(注2)</t>
  </si>
  <si>
    <t>(注1)</t>
  </si>
  <si>
    <t>一般拠出金は延納できません</t>
  </si>
  <si>
    <t>石綿による健康被害の救済に関する法律第35条第1項に基づき、労災保険適用事業主から徴収する一般拠出金</t>
  </si>
  <si>
    <t>労働保険料</t>
  </si>
  <si>
    <t>(ｲ)</t>
  </si>
  <si>
    <t>億</t>
  </si>
  <si>
    <t>１０００分の</t>
  </si>
  <si>
    <t>円</t>
  </si>
  <si>
    <t>千円</t>
  </si>
  <si>
    <t>，</t>
  </si>
  <si>
    <t>労災保険分</t>
  </si>
  <si>
    <t>(ﾛ)</t>
  </si>
  <si>
    <t>***.**</t>
  </si>
  <si>
    <t>(ﾎ)</t>
  </si>
  <si>
    <t>(ﾍ)</t>
  </si>
  <si>
    <t>（注1）</t>
  </si>
  <si>
    <r>
      <rPr>
        <b/>
        <sz val="12"/>
        <color indexed="10"/>
        <rFont val="ＭＳ Ｐ明朝"/>
        <family val="1"/>
        <charset val="128"/>
      </rPr>
      <t>確定</t>
    </r>
    <r>
      <rPr>
        <sz val="12"/>
        <rFont val="ＭＳ Ｐ明朝"/>
        <family val="1"/>
        <charset val="128"/>
      </rPr>
      <t>保険料算定内訳</t>
    </r>
    <phoneticPr fontId="2"/>
  </si>
  <si>
    <t>一般拠出金充当額</t>
  </si>
  <si>
    <t>工事開始日</t>
    <rPh sb="0" eb="2">
      <t>コウジ</t>
    </rPh>
    <rPh sb="2" eb="4">
      <t>カイシ</t>
    </rPh>
    <rPh sb="4" eb="5">
      <t>ヒ</t>
    </rPh>
    <phoneticPr fontId="2"/>
  </si>
  <si>
    <t>②</t>
  </si>
  <si>
    <t>労 務
費 率</t>
  </si>
  <si>
    <t>左の①が対応する
労務比率</t>
    <rPh sb="9" eb="11">
      <t>ロウム</t>
    </rPh>
    <rPh sb="11" eb="13">
      <t>ヒリツ</t>
    </rPh>
    <phoneticPr fontId="2"/>
  </si>
  <si>
    <t>左の①が対応する
保険料率</t>
    <rPh sb="9" eb="12">
      <t>ホケンリョウ</t>
    </rPh>
    <rPh sb="12" eb="13">
      <t>リツ</t>
    </rPh>
    <phoneticPr fontId="2"/>
  </si>
  <si>
    <t>印刷範囲設定</t>
    <rPh sb="0" eb="2">
      <t>インサツ</t>
    </rPh>
    <rPh sb="2" eb="4">
      <t>ハンイ</t>
    </rPh>
    <rPh sb="4" eb="6">
      <t>セッテイ</t>
    </rPh>
    <phoneticPr fontId="2"/>
  </si>
  <si>
    <t>[名前の管理]設定</t>
  </si>
  <si>
    <t>・名前:Print_Area</t>
  </si>
  <si>
    <t>　範囲:報告書（事業主控）</t>
  </si>
  <si>
    <t>　範囲:報告書（正）</t>
  </si>
  <si>
    <t>　範囲:報告書（副）</t>
  </si>
  <si>
    <t>行数</t>
    <rPh sb="0" eb="2">
      <t>ギョウスウ</t>
    </rPh>
    <phoneticPr fontId="2"/>
  </si>
  <si>
    <t>用紙No</t>
  </si>
  <si>
    <t>計開始</t>
    <rPh sb="0" eb="1">
      <t>ケイ</t>
    </rPh>
    <rPh sb="1" eb="3">
      <t>カイシ</t>
    </rPh>
    <phoneticPr fontId="2"/>
  </si>
  <si>
    <t>計終了</t>
    <rPh sb="0" eb="1">
      <t>ケイ</t>
    </rPh>
    <rPh sb="1" eb="3">
      <t>シュウリョウ</t>
    </rPh>
    <phoneticPr fontId="2"/>
  </si>
  <si>
    <t>人数計</t>
  </si>
  <si>
    <t>最終用紙</t>
    <rPh sb="0" eb="2">
      <t>サイシュウ</t>
    </rPh>
    <rPh sb="2" eb="4">
      <t>ヨウシ</t>
    </rPh>
    <phoneticPr fontId="2"/>
  </si>
  <si>
    <t>◎事業開始時期ごとの消費税額の取扱い</t>
    <rPh sb="1" eb="3">
      <t>ジギョウ</t>
    </rPh>
    <rPh sb="3" eb="5">
      <t>カイシ</t>
    </rPh>
    <rPh sb="5" eb="7">
      <t>ジキ</t>
    </rPh>
    <rPh sb="10" eb="13">
      <t>ショウヒゼイ</t>
    </rPh>
    <rPh sb="13" eb="14">
      <t>ガク</t>
    </rPh>
    <rPh sb="15" eb="17">
      <t>トリアツカ</t>
    </rPh>
    <phoneticPr fontId="2"/>
  </si>
  <si>
    <t>9月30日</t>
    <rPh sb="1" eb="2">
      <t>ツキ</t>
    </rPh>
    <rPh sb="4" eb="5">
      <t>ヒ</t>
    </rPh>
    <phoneticPr fontId="2"/>
  </si>
  <si>
    <t>10月1日</t>
    <rPh sb="2" eb="3">
      <t>ツキ</t>
    </rPh>
    <rPh sb="4" eb="5">
      <t>ヒ</t>
    </rPh>
    <phoneticPr fontId="2"/>
  </si>
  <si>
    <t>消費税率適用なし</t>
    <rPh sb="0" eb="3">
      <t>ショウヒゼイ</t>
    </rPh>
    <rPh sb="3" eb="4">
      <t>リツ</t>
    </rPh>
    <rPh sb="4" eb="6">
      <t>テキヨウ</t>
    </rPh>
    <phoneticPr fontId="2"/>
  </si>
  <si>
    <t>消費税率適用あり（請負金額×105÷108）</t>
    <rPh sb="9" eb="11">
      <t>ウケオイ</t>
    </rPh>
    <rPh sb="11" eb="13">
      <t>キンガク</t>
    </rPh>
    <phoneticPr fontId="2"/>
  </si>
  <si>
    <t>消費税考慮</t>
    <rPh sb="0" eb="3">
      <t>ショウヒゼイ</t>
    </rPh>
    <rPh sb="3" eb="5">
      <t>コウリョ</t>
    </rPh>
    <phoneticPr fontId="2"/>
  </si>
  <si>
    <t>消費税非考慮</t>
    <rPh sb="0" eb="3">
      <t>ショウヒゼイ</t>
    </rPh>
    <rPh sb="3" eb="4">
      <t>ヒ</t>
    </rPh>
    <rPh sb="4" eb="6">
      <t>コウリョ</t>
    </rPh>
    <phoneticPr fontId="2"/>
  </si>
  <si>
    <t>｢報告書（事業主控）｣ｼｰﾄ：消費税考慮</t>
    <rPh sb="15" eb="18">
      <t>ショウヒゼイ</t>
    </rPh>
    <rPh sb="18" eb="20">
      <t>コウリョ</t>
    </rPh>
    <phoneticPr fontId="2"/>
  </si>
  <si>
    <t>(賃金で算定)</t>
    <rPh sb="1" eb="3">
      <t>チンギン</t>
    </rPh>
    <rPh sb="4" eb="6">
      <t>サンテイ</t>
    </rPh>
    <phoneticPr fontId="2"/>
  </si>
  <si>
    <t>賃金総額上段</t>
    <rPh sb="0" eb="2">
      <t>チンギン</t>
    </rPh>
    <rPh sb="2" eb="4">
      <t>ソウガク</t>
    </rPh>
    <rPh sb="4" eb="6">
      <t>ジョウダン</t>
    </rPh>
    <phoneticPr fontId="2"/>
  </si>
  <si>
    <t>賃金総額下段</t>
    <rPh sb="0" eb="2">
      <t>チンギン</t>
    </rPh>
    <rPh sb="2" eb="4">
      <t>ソウガク</t>
    </rPh>
    <rPh sb="4" eb="6">
      <t>ゲダン</t>
    </rPh>
    <phoneticPr fontId="2"/>
  </si>
  <si>
    <t>請負金額:下段</t>
    <rPh sb="5" eb="7">
      <t>ゲダン</t>
    </rPh>
    <phoneticPr fontId="2"/>
  </si>
  <si>
    <t>②請負金額：下段
("賃金で算定"しない)</t>
    <phoneticPr fontId="2"/>
  </si>
  <si>
    <t>左の②が対応する
消費税額考慮</t>
    <rPh sb="9" eb="12">
      <t>ショウヒゼイ</t>
    </rPh>
    <rPh sb="12" eb="13">
      <t>ガク</t>
    </rPh>
    <rPh sb="13" eb="15">
      <t>コウリョ</t>
    </rPh>
    <phoneticPr fontId="2"/>
  </si>
  <si>
    <t>消費税考慮</t>
    <rPh sb="0" eb="3">
      <t>ショウヒゼイ</t>
    </rPh>
    <rPh sb="3" eb="5">
      <t>コウリョ</t>
    </rPh>
    <phoneticPr fontId="2"/>
  </si>
  <si>
    <t>請負金額：下段
("賃金で算定"しない)
消費税額考慮</t>
    <phoneticPr fontId="2"/>
  </si>
  <si>
    <t>消費税FLG</t>
    <rPh sb="0" eb="2">
      <t>ショウヒ</t>
    </rPh>
    <rPh sb="2" eb="3">
      <t>ゼイ</t>
    </rPh>
    <phoneticPr fontId="2"/>
  </si>
  <si>
    <t>消費税考慮</t>
  </si>
  <si>
    <t>賃金総額
（労務比率＋
賃金で算定額）</t>
    <rPh sb="0" eb="2">
      <t>チンギン</t>
    </rPh>
    <rPh sb="2" eb="4">
      <t>ソウガク</t>
    </rPh>
    <rPh sb="6" eb="8">
      <t>ロウム</t>
    </rPh>
    <rPh sb="8" eb="10">
      <t>ヒリツ</t>
    </rPh>
    <rPh sb="12" eb="14">
      <t>チンギン</t>
    </rPh>
    <rPh sb="15" eb="17">
      <t>サンテイ</t>
    </rPh>
    <rPh sb="17" eb="18">
      <t>ガク</t>
    </rPh>
    <phoneticPr fontId="2"/>
  </si>
  <si>
    <t>消費税・労務比率考慮明細</t>
    <rPh sb="0" eb="3">
      <t>ショウヒゼイ</t>
    </rPh>
    <rPh sb="4" eb="6">
      <t>ロウム</t>
    </rPh>
    <rPh sb="6" eb="8">
      <t>ヒリツ</t>
    </rPh>
    <rPh sb="8" eb="10">
      <t>コウリョ</t>
    </rPh>
    <rPh sb="10" eb="12">
      <t>メイサイ</t>
    </rPh>
    <phoneticPr fontId="2"/>
  </si>
  <si>
    <t>消費税考慮無
賃金総額</t>
    <rPh sb="0" eb="2">
      <t>ショウヒ</t>
    </rPh>
    <rPh sb="2" eb="3">
      <t>ゼイ</t>
    </rPh>
    <rPh sb="3" eb="5">
      <t>コウリョ</t>
    </rPh>
    <rPh sb="5" eb="6">
      <t>ナ</t>
    </rPh>
    <phoneticPr fontId="2"/>
  </si>
  <si>
    <t>消費税考慮有
賃金総額</t>
    <rPh sb="0" eb="2">
      <t>ショウヒ</t>
    </rPh>
    <rPh sb="2" eb="3">
      <t>ゼイ</t>
    </rPh>
    <rPh sb="3" eb="5">
      <t>コウリョ</t>
    </rPh>
    <rPh sb="5" eb="6">
      <t>アリ</t>
    </rPh>
    <phoneticPr fontId="2"/>
  </si>
  <si>
    <t>消費税FLG</t>
    <rPh sb="0" eb="3">
      <t>ショウヒゼイ</t>
    </rPh>
    <phoneticPr fontId="2"/>
  </si>
  <si>
    <t>消費税考慮
小計請負額</t>
    <rPh sb="0" eb="3">
      <t>ショウヒゼイ</t>
    </rPh>
    <rPh sb="3" eb="5">
      <t>コウリョ</t>
    </rPh>
    <rPh sb="6" eb="8">
      <t>ショウケイ</t>
    </rPh>
    <rPh sb="8" eb="11">
      <t>ウケオイガク</t>
    </rPh>
    <phoneticPr fontId="2"/>
  </si>
  <si>
    <t>消費税考慮小計賃金</t>
    <rPh sb="0" eb="3">
      <t>ショウヒゼイ</t>
    </rPh>
    <rPh sb="3" eb="5">
      <t>コウリョ</t>
    </rPh>
    <rPh sb="5" eb="7">
      <t>ショウケイ</t>
    </rPh>
    <rPh sb="7" eb="9">
      <t>チンギン</t>
    </rPh>
    <phoneticPr fontId="2"/>
  </si>
  <si>
    <t>　参照範囲:=IF('報告書（事業主控）'!$BJ$16="",'報告書（事業主控）'!$A$1:$AU$41,'報告書（事業主控）'!$A$1:INDEX('報告書（事業主控）'!$AU:$AU,'報告書（事業主控）'!$BJ$16*'報告書（事業主控）'!$BJ$14))</t>
    <phoneticPr fontId="2"/>
  </si>
  <si>
    <t>　参照範囲:=IF('報告書（事業主控）'!$BJ$16="",'報告書（正）'!$A$1:$AU$41,'報告書（正）'!$A$1:INDEX('報告書（正）'!$AU:$AU,'報告書（事業主控）'!$BJ$16*'報告書（事業主控）'!$BJ$14))</t>
    <phoneticPr fontId="2"/>
  </si>
  <si>
    <t>　参照範囲:=IF('報告書（事業主控）'!$BJ$16="",'報告書（副）'!$A$1:$AU$41,'報告書（副）'!$A$1:INDEX('報告書（副）'!$AU:$AU,'報告書（事業主控）'!$BJ$16*'報告書（事業主控）'!$BJ$14))</t>
    <phoneticPr fontId="2"/>
  </si>
  <si>
    <t>請負金額の内訳</t>
    <phoneticPr fontId="2"/>
  </si>
  <si>
    <t>計</t>
    <phoneticPr fontId="2"/>
  </si>
  <si>
    <t>←確定年度</t>
    <rPh sb="1" eb="3">
      <t>カクテイ</t>
    </rPh>
    <rPh sb="3" eb="5">
      <t>ネンド</t>
    </rPh>
    <phoneticPr fontId="2"/>
  </si>
  <si>
    <t>*</t>
    <phoneticPr fontId="2"/>
  </si>
  <si>
    <t>提出用</t>
    <rPh sb="0" eb="2">
      <t>テイシュツ</t>
    </rPh>
    <rPh sb="2" eb="3">
      <t>ヨウ</t>
    </rPh>
    <phoneticPr fontId="2"/>
  </si>
  <si>
    <t>充当を優先（残額は還付）</t>
  </si>
  <si>
    <t>充当しない（全額を還付）</t>
  </si>
  <si>
    <t>選択テーブル</t>
    <rPh sb="0" eb="2">
      <t>センタク</t>
    </rPh>
    <phoneticPr fontId="2"/>
  </si>
  <si>
    <t>テーブル１&lt;　パターン３の場合　&gt;　</t>
    <rPh sb="13" eb="15">
      <t>バアイ</t>
    </rPh>
    <phoneticPr fontId="50"/>
  </si>
  <si>
    <t>金額条件　：　　</t>
    <rPh sb="0" eb="2">
      <t>キンガク</t>
    </rPh>
    <rPh sb="2" eb="4">
      <t>ジョウケン</t>
    </rPh>
    <phoneticPr fontId="50"/>
  </si>
  <si>
    <t>⑱申告済概算保険料　＞　⑩の(イ)労働保険料（確定保険料額）</t>
    <rPh sb="1" eb="3">
      <t>シンコク</t>
    </rPh>
    <rPh sb="3" eb="4">
      <t>ズ</t>
    </rPh>
    <rPh sb="6" eb="9">
      <t>ホケンリョウ</t>
    </rPh>
    <rPh sb="23" eb="25">
      <t>カクテイ</t>
    </rPh>
    <rPh sb="25" eb="28">
      <t>ホケンリョウ</t>
    </rPh>
    <rPh sb="28" eb="29">
      <t>ガク</t>
    </rPh>
    <phoneticPr fontId="50"/>
  </si>
  <si>
    <t>還付条件　：　　</t>
    <rPh sb="0" eb="2">
      <t>カンプ</t>
    </rPh>
    <rPh sb="2" eb="4">
      <t>ジョウケン</t>
    </rPh>
    <phoneticPr fontId="50"/>
  </si>
  <si>
    <t>"充当を優先（残額は還付）"</t>
    <rPh sb="1" eb="3">
      <t>ジュウトウ</t>
    </rPh>
    <rPh sb="4" eb="6">
      <t>ユウセン</t>
    </rPh>
    <rPh sb="7" eb="9">
      <t>ザンガク</t>
    </rPh>
    <rPh sb="10" eb="12">
      <t>カンプ</t>
    </rPh>
    <phoneticPr fontId="50"/>
  </si>
  <si>
    <t>充当意思　：　　</t>
    <rPh sb="0" eb="2">
      <t>ジュウトウ</t>
    </rPh>
    <rPh sb="2" eb="4">
      <t>イシ</t>
    </rPh>
    <phoneticPr fontId="50"/>
  </si>
  <si>
    <t>"１"</t>
    <phoneticPr fontId="50"/>
  </si>
  <si>
    <t>：当年度概算保険料に充当後、余りがあれば還付する。</t>
    <rPh sb="1" eb="4">
      <t>トウネンド</t>
    </rPh>
    <rPh sb="4" eb="6">
      <t>ガイサン</t>
    </rPh>
    <rPh sb="6" eb="9">
      <t>ホケンリョウ</t>
    </rPh>
    <rPh sb="10" eb="12">
      <t>ジュウトウ</t>
    </rPh>
    <rPh sb="12" eb="13">
      <t>ゴ</t>
    </rPh>
    <rPh sb="14" eb="15">
      <t>アマ</t>
    </rPh>
    <rPh sb="20" eb="22">
      <t>カンプ</t>
    </rPh>
    <phoneticPr fontId="50"/>
  </si>
  <si>
    <t>※分納する場合の充当順は以下のとおり。</t>
  </si>
  <si>
    <t>　　第1期　⇒　第2期　⇒　第3期</t>
  </si>
  <si>
    <t>充当額</t>
    <phoneticPr fontId="2"/>
  </si>
  <si>
    <t>労働保険料額</t>
    <phoneticPr fontId="2"/>
  </si>
  <si>
    <t>テーブル２&lt;　パターン４の場合　&gt;　</t>
    <phoneticPr fontId="50"/>
  </si>
  <si>
    <t>"2"</t>
    <phoneticPr fontId="50"/>
  </si>
  <si>
    <t>：一般拠出金に充当後、余りがあれば還付する。</t>
    <rPh sb="1" eb="3">
      <t>イッパン</t>
    </rPh>
    <rPh sb="3" eb="5">
      <t>キョシュツ</t>
    </rPh>
    <rPh sb="5" eb="6">
      <t>キン</t>
    </rPh>
    <rPh sb="7" eb="9">
      <t>ジュウトウ</t>
    </rPh>
    <rPh sb="9" eb="10">
      <t>ゴ</t>
    </rPh>
    <rPh sb="11" eb="12">
      <t>アマ</t>
    </rPh>
    <rPh sb="17" eb="19">
      <t>カンプ</t>
    </rPh>
    <phoneticPr fontId="50"/>
  </si>
  <si>
    <t>期別納付額</t>
    <phoneticPr fontId="2"/>
  </si>
  <si>
    <t>不足額</t>
    <phoneticPr fontId="2"/>
  </si>
  <si>
    <t>一般拠出金</t>
    <phoneticPr fontId="2"/>
  </si>
  <si>
    <t>納付額</t>
    <phoneticPr fontId="2"/>
  </si>
  <si>
    <t>⑱申告済概算保険料　＞　⑩の(イ)労働保険料（確定保険料額）</t>
    <rPh sb="1" eb="3">
      <t>シンコク</t>
    </rPh>
    <rPh sb="3" eb="4">
      <t>ズ</t>
    </rPh>
    <rPh sb="6" eb="9">
      <t>ホケンリョウ</t>
    </rPh>
    <phoneticPr fontId="50"/>
  </si>
  <si>
    <t>：当年度概算保険料及び一般拠出金に充当後、余りがあれば還付する。</t>
    <rPh sb="1" eb="4">
      <t>トウネンド</t>
    </rPh>
    <rPh sb="4" eb="6">
      <t>ガイサン</t>
    </rPh>
    <rPh sb="6" eb="9">
      <t>ホケンリョウ</t>
    </rPh>
    <rPh sb="9" eb="10">
      <t>オヨ</t>
    </rPh>
    <rPh sb="11" eb="13">
      <t>イッパン</t>
    </rPh>
    <rPh sb="13" eb="15">
      <t>キョシュツ</t>
    </rPh>
    <rPh sb="15" eb="16">
      <t>キン</t>
    </rPh>
    <rPh sb="17" eb="19">
      <t>ジュウトウ</t>
    </rPh>
    <rPh sb="19" eb="20">
      <t>ゴ</t>
    </rPh>
    <rPh sb="21" eb="22">
      <t>アマ</t>
    </rPh>
    <rPh sb="27" eb="29">
      <t>カンプ</t>
    </rPh>
    <phoneticPr fontId="50"/>
  </si>
  <si>
    <t>※充当順は以下のとおり。</t>
    <phoneticPr fontId="50"/>
  </si>
  <si>
    <t>分納の場合　：第１期⇒一般拠出金⇒第２期⇒第３期</t>
    <phoneticPr fontId="50"/>
  </si>
  <si>
    <t>テーブル３&lt;　パターン２の場合　&gt;　　</t>
    <rPh sb="13" eb="15">
      <t>バアイ</t>
    </rPh>
    <phoneticPr fontId="50"/>
  </si>
  <si>
    <t>概算保険料額</t>
    <phoneticPr fontId="2"/>
  </si>
  <si>
    <t>テーブル３&lt;　パターン５の場合　＞　　</t>
    <phoneticPr fontId="50"/>
  </si>
  <si>
    <t>NULL</t>
    <phoneticPr fontId="50"/>
  </si>
  <si>
    <t>テーブル４&lt;　パターン１の場合　＞</t>
    <rPh sb="13" eb="15">
      <t>バアイ</t>
    </rPh>
    <phoneticPr fontId="50"/>
  </si>
  <si>
    <t>5．⑱申告済概算保険料　≦　⑩の(イ)労働保険料（確定保険料額）</t>
    <phoneticPr fontId="50"/>
  </si>
  <si>
    <t>テーブル５&lt;　パターン６の場合　&gt;</t>
    <rPh sb="13" eb="15">
      <t>バアイ</t>
    </rPh>
    <phoneticPr fontId="50"/>
  </si>
  <si>
    <t>⑱申告済概算保険料　≦　⑩の(イ)労働保険料（確定保険料額）</t>
    <rPh sb="1" eb="3">
      <t>シンコク</t>
    </rPh>
    <rPh sb="3" eb="4">
      <t>ズ</t>
    </rPh>
    <rPh sb="6" eb="9">
      <t>ホケンリョウ</t>
    </rPh>
    <rPh sb="23" eb="25">
      <t>カクテイ</t>
    </rPh>
    <rPh sb="25" eb="28">
      <t>ホケンリョウ</t>
    </rPh>
    <rPh sb="28" eb="29">
      <t>ガク</t>
    </rPh>
    <phoneticPr fontId="50"/>
  </si>
  <si>
    <t>"3"</t>
    <phoneticPr fontId="50"/>
  </si>
  <si>
    <t>非分納の場合：全期　⇒一般拠出金</t>
    <phoneticPr fontId="50"/>
  </si>
  <si>
    <t>"充当しない（全額を還付）"</t>
    <phoneticPr fontId="50"/>
  </si>
  <si>
    <t>－</t>
    <phoneticPr fontId="50"/>
  </si>
  <si>
    <t>－</t>
    <phoneticPr fontId="50"/>
  </si>
  <si>
    <t>労働保険料（確定保険料額）</t>
  </si>
  <si>
    <t>③事業廃止等年月日（元号：令和は９）</t>
    <rPh sb="13" eb="15">
      <t>レイワ</t>
    </rPh>
    <phoneticPr fontId="2"/>
  </si>
  <si>
    <t>③</t>
    <phoneticPr fontId="2"/>
  </si>
  <si>
    <t>②</t>
    <phoneticPr fontId="2"/>
  </si>
  <si>
    <t>-</t>
    <phoneticPr fontId="2"/>
  </si>
  <si>
    <t>)</t>
    <phoneticPr fontId="2"/>
  </si>
  <si>
    <t>①</t>
    <phoneticPr fontId="2"/>
  </si>
  <si>
    <t>②</t>
    <phoneticPr fontId="2"/>
  </si>
  <si>
    <t>③</t>
    <phoneticPr fontId="2"/>
  </si>
  <si>
    <t>④</t>
    <phoneticPr fontId="2"/>
  </si>
  <si>
    <t>業種 事業の種類</t>
    <phoneticPr fontId="2"/>
  </si>
  <si>
    <t>31 水力発電施設、ずい道等新設事業</t>
    <phoneticPr fontId="2"/>
  </si>
  <si>
    <t>*</t>
    <phoneticPr fontId="2"/>
  </si>
  <si>
    <t>32 道路新設事業</t>
    <phoneticPr fontId="2"/>
  </si>
  <si>
    <t>*</t>
    <phoneticPr fontId="2"/>
  </si>
  <si>
    <t>33 舗装工事業</t>
    <phoneticPr fontId="2"/>
  </si>
  <si>
    <t>34 鉄道又は軌道新設事業</t>
    <phoneticPr fontId="2"/>
  </si>
  <si>
    <t>35 建築事業
（既設建築物設備工事業を除く）</t>
    <phoneticPr fontId="2"/>
  </si>
  <si>
    <t>38 既設建築物設備工事業</t>
    <phoneticPr fontId="2"/>
  </si>
  <si>
    <t>36 機械装置(組立て又は取付け）</t>
    <phoneticPr fontId="2"/>
  </si>
  <si>
    <t>36 機械装置(その他のもの）</t>
    <phoneticPr fontId="2"/>
  </si>
  <si>
    <t>37 その他の建設事業</t>
    <phoneticPr fontId="2"/>
  </si>
  <si>
    <t>　※厚生労働省ホームページ｢http://www2.mhlw.go.jp/topics/seido/daijin/hoken/980916_1.htm｣</t>
    <phoneticPr fontId="2"/>
  </si>
  <si>
    <t>　　｢○○年度　労働保険　年度更新　申告書の書き方｣－｢一括有期事業報告書（様式第７号）の記入｣－「事業の種類・労務費率・保険料一覧表」</t>
    <phoneticPr fontId="2"/>
  </si>
  <si>
    <t>-</t>
    <phoneticPr fontId="2"/>
  </si>
  <si>
    <t>労　働　保　険</t>
    <phoneticPr fontId="2"/>
  </si>
  <si>
    <t>①</t>
    <phoneticPr fontId="2"/>
  </si>
  <si>
    <t>請負金額の内訳</t>
    <phoneticPr fontId="2"/>
  </si>
  <si>
    <t>②</t>
    <phoneticPr fontId="2"/>
  </si>
  <si>
    <t>③</t>
    <phoneticPr fontId="2"/>
  </si>
  <si>
    <t>事業の種類</t>
    <phoneticPr fontId="2"/>
  </si>
  <si>
    <t>計</t>
    <phoneticPr fontId="2"/>
  </si>
  <si>
    <t>郵便番号（</t>
    <phoneticPr fontId="2"/>
  </si>
  <si>
    <t>電話番号（</t>
    <phoneticPr fontId="2"/>
  </si>
  <si>
    <t>-</t>
    <phoneticPr fontId="2"/>
  </si>
  <si>
    <t>（法人のときはその名称及び代表者の氏名）</t>
    <phoneticPr fontId="2"/>
  </si>
  <si>
    <t>作 成 年 月 日 ・
提 出 代 行 者 ・
事務代理者の表示</t>
    <phoneticPr fontId="2"/>
  </si>
  <si>
    <t>氏名</t>
    <phoneticPr fontId="2"/>
  </si>
  <si>
    <t>電話番号</t>
    <phoneticPr fontId="2"/>
  </si>
  <si>
    <t>　社会保険労務士記載欄は、この報告書を社会保険労務士が作成した場合のみ記載すること。</t>
    <phoneticPr fontId="2"/>
  </si>
  <si>
    <t xml:space="preserve">  </t>
    <phoneticPr fontId="2"/>
  </si>
  <si>
    <t>①</t>
    <phoneticPr fontId="2"/>
  </si>
  <si>
    <t>請負金額の内訳</t>
    <phoneticPr fontId="2"/>
  </si>
  <si>
    <t>③</t>
    <phoneticPr fontId="2"/>
  </si>
  <si>
    <t>①</t>
    <phoneticPr fontId="2"/>
  </si>
  <si>
    <t>請負金額の内訳</t>
    <phoneticPr fontId="2"/>
  </si>
  <si>
    <t>②</t>
    <phoneticPr fontId="2"/>
  </si>
  <si>
    <t>③</t>
    <phoneticPr fontId="2"/>
  </si>
  <si>
    <t>計</t>
    <phoneticPr fontId="2"/>
  </si>
  <si>
    <t>請負金額の内訳</t>
    <phoneticPr fontId="2"/>
  </si>
  <si>
    <t>②</t>
    <phoneticPr fontId="2"/>
  </si>
  <si>
    <t>②</t>
    <phoneticPr fontId="2"/>
  </si>
  <si>
    <t>労　働　保　険</t>
    <phoneticPr fontId="2"/>
  </si>
  <si>
    <t>事業主控</t>
    <phoneticPr fontId="2"/>
  </si>
  <si>
    <t>③</t>
    <phoneticPr fontId="2"/>
  </si>
  <si>
    <t>電話番号（</t>
    <phoneticPr fontId="2"/>
  </si>
  <si>
    <t>氏名</t>
    <phoneticPr fontId="2"/>
  </si>
  <si>
    <t xml:space="preserve">  </t>
    <phoneticPr fontId="2"/>
  </si>
  <si>
    <t>事業主控</t>
    <phoneticPr fontId="2"/>
  </si>
  <si>
    <t>請負金額の内訳</t>
    <phoneticPr fontId="2"/>
  </si>
  <si>
    <t>③</t>
    <phoneticPr fontId="2"/>
  </si>
  <si>
    <t>①</t>
    <phoneticPr fontId="2"/>
  </si>
  <si>
    <t>雇用保険分</t>
    <phoneticPr fontId="2"/>
  </si>
  <si>
    <t>事業の期間の西暦変換</t>
    <rPh sb="0" eb="2">
      <t>ジギョウ</t>
    </rPh>
    <rPh sb="3" eb="5">
      <t>キカン</t>
    </rPh>
    <rPh sb="6" eb="8">
      <t>セイレキ</t>
    </rPh>
    <rPh sb="8" eb="10">
      <t>ヘンカン</t>
    </rPh>
    <phoneticPr fontId="2"/>
  </si>
  <si>
    <t>2019年判別</t>
    <rPh sb="4" eb="5">
      <t>ネン</t>
    </rPh>
    <rPh sb="5" eb="7">
      <t>ハンベツ</t>
    </rPh>
    <phoneticPr fontId="2"/>
  </si>
  <si>
    <t>2018年以前</t>
    <rPh sb="4" eb="5">
      <t>ネン</t>
    </rPh>
    <rPh sb="5" eb="7">
      <t>イゼン</t>
    </rPh>
    <phoneticPr fontId="2"/>
  </si>
  <si>
    <t>2020年以降</t>
    <rPh sb="4" eb="5">
      <t>ネン</t>
    </rPh>
    <rPh sb="5" eb="7">
      <t>イコウ</t>
    </rPh>
    <phoneticPr fontId="2"/>
  </si>
  <si>
    <t>日から</t>
    <phoneticPr fontId="2"/>
  </si>
  <si>
    <t>平成31年と令和1年の月判定</t>
    <rPh sb="0" eb="2">
      <t>ヘイセイ</t>
    </rPh>
    <rPh sb="4" eb="5">
      <t>ネン</t>
    </rPh>
    <rPh sb="6" eb="8">
      <t>レイワ</t>
    </rPh>
    <rPh sb="9" eb="10">
      <t>ネン</t>
    </rPh>
    <rPh sb="11" eb="12">
      <t>ツキ</t>
    </rPh>
    <rPh sb="12" eb="14">
      <t>ハンテイ</t>
    </rPh>
    <phoneticPr fontId="2"/>
  </si>
  <si>
    <t>平成31年と令和1年の月判定</t>
    <phoneticPr fontId="2"/>
  </si>
  <si>
    <t>(ﾎ)</t>
    <phoneticPr fontId="2"/>
  </si>
  <si>
    <t>令和</t>
    <rPh sb="0" eb="2">
      <t>レイワ</t>
    </rPh>
    <phoneticPr fontId="2"/>
  </si>
  <si>
    <t>対象年度の判定</t>
    <phoneticPr fontId="2"/>
  </si>
  <si>
    <t>プルダウン空白→</t>
    <rPh sb="5" eb="7">
      <t>クウハク</t>
    </rPh>
    <phoneticPr fontId="2"/>
  </si>
  <si>
    <t>1段目</t>
    <rPh sb="1" eb="2">
      <t>ダン</t>
    </rPh>
    <rPh sb="2" eb="3">
      <t>メ</t>
    </rPh>
    <phoneticPr fontId="2"/>
  </si>
  <si>
    <t>2段目</t>
    <rPh sb="1" eb="3">
      <t>ダンメ</t>
    </rPh>
    <phoneticPr fontId="2"/>
  </si>
  <si>
    <t>3段目</t>
    <rPh sb="1" eb="3">
      <t>ダンメ</t>
    </rPh>
    <phoneticPr fontId="2"/>
  </si>
  <si>
    <t>4段目</t>
    <rPh sb="1" eb="3">
      <t>ダンメ</t>
    </rPh>
    <phoneticPr fontId="2"/>
  </si>
  <si>
    <t>「32 道路新設事業」、「33 舗装工事業」、「35 建築事業」、
「38 既設建築物設備工事業」</t>
    <phoneticPr fontId="2"/>
  </si>
  <si>
    <t>①
工事開始日が
平成21年4月1日～
平成24年3月31日
のもの</t>
  </si>
  <si>
    <t>②
工事開始日が
平成24年4月1日～
平成27年3月31日
のもの</t>
  </si>
  <si>
    <t>③
工事開始日が
平成27年4月1日～
平成30年3月31日
のもの</t>
  </si>
  <si>
    <t>31 水力発電施設、ずい道等新設事業</t>
    <phoneticPr fontId="2"/>
  </si>
  <si>
    <t>34 鉄道又は軌道新設事業</t>
    <phoneticPr fontId="2"/>
  </si>
  <si>
    <t>36 機械装置(組立て又は取付け）</t>
    <phoneticPr fontId="2"/>
  </si>
  <si>
    <t>36 機械装置(その他のもの）</t>
    <phoneticPr fontId="2"/>
  </si>
  <si>
    <t>37 その他の建設事業</t>
    <phoneticPr fontId="2"/>
  </si>
  <si>
    <t>工事開始日が
平成24年3月31日
以前</t>
    <rPh sb="0" eb="2">
      <t>コウジ</t>
    </rPh>
    <rPh sb="2" eb="4">
      <t>カイシ</t>
    </rPh>
    <rPh sb="4" eb="5">
      <t>ビ</t>
    </rPh>
    <rPh sb="7" eb="9">
      <t>ヘイセイ</t>
    </rPh>
    <rPh sb="11" eb="12">
      <t>ネン</t>
    </rPh>
    <rPh sb="13" eb="14">
      <t>ガツ</t>
    </rPh>
    <rPh sb="16" eb="17">
      <t>ニチ</t>
    </rPh>
    <rPh sb="18" eb="20">
      <t>イゼン</t>
    </rPh>
    <phoneticPr fontId="2"/>
  </si>
  <si>
    <t>1</t>
    <phoneticPr fontId="2"/>
  </si>
  <si>
    <t>3</t>
    <phoneticPr fontId="2"/>
  </si>
  <si>
    <t>2</t>
    <phoneticPr fontId="2"/>
  </si>
  <si>
    <t>4</t>
    <phoneticPr fontId="2"/>
  </si>
  <si>
    <t>④-1
工事開始日が
平成30年4月1日～
令和3年1月31日
【労務比率】のもの</t>
    <rPh sb="22" eb="24">
      <t>レイワ</t>
    </rPh>
    <rPh sb="33" eb="35">
      <t>ロウム</t>
    </rPh>
    <rPh sb="35" eb="37">
      <t>ヒリツ</t>
    </rPh>
    <phoneticPr fontId="2"/>
  </si>
  <si>
    <t>④-2
工事開始日が
平成30年4月1日～
令和3年1月31日
【賃金】のもの</t>
    <rPh sb="22" eb="24">
      <t>レイワ</t>
    </rPh>
    <rPh sb="33" eb="35">
      <t>チンギン</t>
    </rPh>
    <phoneticPr fontId="2"/>
  </si>
  <si>
    <t>④-4
工事開始日が
令和3年4月1日～
令和6年3月31日
のもの</t>
    <rPh sb="11" eb="13">
      <t>レイワ</t>
    </rPh>
    <rPh sb="21" eb="23">
      <t>レイワ</t>
    </rPh>
    <phoneticPr fontId="2"/>
  </si>
  <si>
    <t>「31 水力発電施設、ずい道等新設事業」、「34 鉄道又は軌道新設事業」、「36 機械装置」、「37 その他の建設事業」</t>
    <phoneticPr fontId="2"/>
  </si>
  <si>
    <t>1月31日</t>
    <rPh sb="1" eb="2">
      <t>ツキ</t>
    </rPh>
    <rPh sb="4" eb="5">
      <t>ヒ</t>
    </rPh>
    <phoneticPr fontId="2"/>
  </si>
  <si>
    <t>3段目-①</t>
    <rPh sb="1" eb="3">
      <t>ダンメ</t>
    </rPh>
    <phoneticPr fontId="2"/>
  </si>
  <si>
    <t>3段目-②</t>
    <rPh sb="1" eb="3">
      <t>ダンメ</t>
    </rPh>
    <phoneticPr fontId="2"/>
  </si>
  <si>
    <t>3段目-③</t>
    <rPh sb="1" eb="3">
      <t>ダンメ</t>
    </rPh>
    <phoneticPr fontId="2"/>
  </si>
  <si>
    <t>31 水力発電施設、ずい道等新設事業</t>
    <phoneticPr fontId="2"/>
  </si>
  <si>
    <t>保険料率</t>
    <rPh sb="3" eb="4">
      <t>リツ</t>
    </rPh>
    <phoneticPr fontId="2"/>
  </si>
  <si>
    <t>賃金</t>
    <rPh sb="0" eb="2">
      <t>チンギン</t>
    </rPh>
    <phoneticPr fontId="2"/>
  </si>
  <si>
    <t>平成30年4月1日～令和3年1月31日</t>
    <rPh sb="0" eb="2">
      <t>ヘイセイ</t>
    </rPh>
    <rPh sb="4" eb="5">
      <t>ネン</t>
    </rPh>
    <rPh sb="6" eb="7">
      <t>ツキ</t>
    </rPh>
    <rPh sb="8" eb="9">
      <t>ヒ</t>
    </rPh>
    <rPh sb="10" eb="12">
      <t>レイワ</t>
    </rPh>
    <rPh sb="13" eb="14">
      <t>ネン</t>
    </rPh>
    <rPh sb="15" eb="16">
      <t>ツキ</t>
    </rPh>
    <rPh sb="18" eb="19">
      <t>ヒ</t>
    </rPh>
    <phoneticPr fontId="2"/>
  </si>
  <si>
    <t>令和3年2月1日～令和3年3月31日</t>
    <rPh sb="0" eb="2">
      <t>レイワ</t>
    </rPh>
    <rPh sb="3" eb="4">
      <t>ネン</t>
    </rPh>
    <rPh sb="5" eb="6">
      <t>ツキ</t>
    </rPh>
    <rPh sb="7" eb="8">
      <t>ヒ</t>
    </rPh>
    <rPh sb="9" eb="11">
      <t>レイワ</t>
    </rPh>
    <rPh sb="12" eb="13">
      <t>ネン</t>
    </rPh>
    <rPh sb="14" eb="15">
      <t>ツキ</t>
    </rPh>
    <rPh sb="17" eb="18">
      <t>ヒ</t>
    </rPh>
    <phoneticPr fontId="2"/>
  </si>
  <si>
    <t>令和3年4月1日～令和6年3月31日</t>
    <rPh sb="0" eb="2">
      <t>レイワ</t>
    </rPh>
    <rPh sb="3" eb="4">
      <t>ネン</t>
    </rPh>
    <rPh sb="5" eb="6">
      <t>ツキ</t>
    </rPh>
    <rPh sb="7" eb="8">
      <t>ヒ</t>
    </rPh>
    <rPh sb="9" eb="11">
      <t>レイワ</t>
    </rPh>
    <rPh sb="12" eb="13">
      <t>ネン</t>
    </rPh>
    <rPh sb="14" eb="15">
      <t>ツキ</t>
    </rPh>
    <rPh sb="17" eb="18">
      <t>ヒ</t>
    </rPh>
    <phoneticPr fontId="2"/>
  </si>
  <si>
    <t>労務費率</t>
    <rPh sb="0" eb="3">
      <t>ロウムヒ</t>
    </rPh>
    <rPh sb="3" eb="4">
      <t>リツ</t>
    </rPh>
    <phoneticPr fontId="2"/>
  </si>
  <si>
    <t>メリット料率</t>
    <rPh sb="4" eb="6">
      <t>リョウリツ</t>
    </rPh>
    <phoneticPr fontId="2"/>
  </si>
  <si>
    <t>算定方法</t>
    <phoneticPr fontId="2"/>
  </si>
  <si>
    <t>業種31の工事開始時期に対応する番号</t>
    <rPh sb="0" eb="2">
      <t>ギョウシュ</t>
    </rPh>
    <rPh sb="5" eb="7">
      <t>コウジ</t>
    </rPh>
    <rPh sb="7" eb="9">
      <t>カイシ</t>
    </rPh>
    <rPh sb="9" eb="11">
      <t>ジキ</t>
    </rPh>
    <rPh sb="12" eb="14">
      <t>タイオウ</t>
    </rPh>
    <rPh sb="16" eb="18">
      <t>バンゴウ</t>
    </rPh>
    <phoneticPr fontId="2"/>
  </si>
  <si>
    <t>⑤
工事開始日が
令和6年4月1日
以降のもの</t>
    <rPh sb="9" eb="11">
      <t>レイワ</t>
    </rPh>
    <phoneticPr fontId="2"/>
  </si>
  <si>
    <t>④-3
工事開始日が
令和3年2月1日～
令和3年3月31日
のもの</t>
    <rPh sb="11" eb="13">
      <t>レイワ</t>
    </rPh>
    <rPh sb="21" eb="23">
      <t>レイワ</t>
    </rPh>
    <phoneticPr fontId="2"/>
  </si>
  <si>
    <t>④報告書集計表…｢報告書（事業主控）｣ｼｰﾄに対応。１枚目…５件、２枚目以降…９件。最大３０枚、最大２６６件。</t>
    <phoneticPr fontId="2"/>
  </si>
  <si>
    <t>①総括書集計表…｢総括表｣ｼｰﾄに対応</t>
    <phoneticPr fontId="2"/>
  </si>
  <si>
    <t>②総括書集計表（31 水力発電施設、ずい道等新設事業の3段目）…｢総括表｣ｼｰﾄに対応</t>
    <phoneticPr fontId="2"/>
  </si>
  <si>
    <t>③総括書集計表（昔分）…｢総括表｣ｼｰﾄに対応</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</si>
</sst>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
    <numFmt numFmtId="177" formatCode="[&lt;=999]000;[&lt;=9999]000\-00;000\-0000"/>
    <numFmt numFmtId="178" formatCode="000"/>
    <numFmt numFmtId="179" formatCode="0000"/>
    <numFmt numFmtId="180" formatCode="#,##0_);[Red]\(#,##0\)"/>
    <numFmt numFmtId="181" formatCode="\(#,###\)"/>
    <numFmt numFmtId="182" formatCode="[$-411]ge\.m\.d;@"/>
    <numFmt numFmtId="183" formatCode="&quot;計&quot;\ #,###&quot; &quot;"/>
    <numFmt numFmtId="184" formatCode="[$-411]ggge&quot;年&quot;m&quot;月&quot;d&quot;日&quot;;@"/>
    <numFmt numFmtId="185" formatCode="0;0;"/>
    <numFmt numFmtId="186" formatCode="#.00;0;"/>
    <numFmt numFmtId="190" formatCode="0.0_ "/>
    <numFmt numFmtId="191" formatCode="#,##0_ "/>
    <numFmt numFmtId="192" formatCode="0.00?_ "/>
    <numFmt numFmtId="193" formatCode="0.00_ "/>
    <numFmt numFmtId="194" formatCode="0.00_);[Red]\(0.00\)"/>
  </numFmts>
  <fonts count="65">
    <font>
      <sz val="11"/>
      <name val="ＭＳ Ｐゴシック"/>
      <family val="3"/>
      <charset val="128"/>
    </font>
    <font>
      <sz val="11"/>
      <name val="ＭＳ Ｐゴシック"/>
      <family val="3"/>
      <charset val="128"/>
    </font>
    <font>
      <sz val="6"/>
      <name val="ＭＳ Ｐゴシック"/>
      <family val="3"/>
      <charset val="128"/>
    </font>
    <font>
      <sz val="11"/>
      <color indexed="17"/>
      <name val="ＭＳ Ｐ明朝"/>
      <family val="1"/>
      <charset val="128"/>
    </font>
    <font>
      <sz val="10"/>
      <color indexed="17"/>
      <name val="ＭＳ Ｐ明朝"/>
      <family val="1"/>
      <charset val="128"/>
    </font>
    <font>
      <sz val="9"/>
      <color indexed="17"/>
      <name val="ＭＳ Ｐ明朝"/>
      <family val="1"/>
      <charset val="128"/>
    </font>
    <font>
      <sz val="8"/>
      <color indexed="17"/>
      <name val="ＭＳ Ｐ明朝"/>
      <family val="1"/>
      <charset val="128"/>
    </font>
    <font>
      <sz val="16"/>
      <color indexed="17"/>
      <name val="ＭＳ Ｐ明朝"/>
      <family val="1"/>
      <charset val="128"/>
    </font>
    <font>
      <sz val="12"/>
      <color indexed="17"/>
      <name val="ＭＳ Ｐ明朝"/>
      <family val="1"/>
      <charset val="128"/>
    </font>
    <font>
      <sz val="18"/>
      <color indexed="17"/>
      <name val="ＭＳ Ｐ明朝"/>
      <family val="1"/>
      <charset val="128"/>
    </font>
    <font>
      <sz val="14"/>
      <color indexed="17"/>
      <name val="ＭＳ Ｐ明朝"/>
      <family val="1"/>
      <charset val="128"/>
    </font>
    <font>
      <sz val="11"/>
      <name val="ＭＳ Ｐ明朝"/>
      <family val="1"/>
      <charset val="128"/>
    </font>
    <font>
      <sz val="10"/>
      <name val="ＭＳ Ｐ明朝"/>
      <family val="1"/>
      <charset val="128"/>
    </font>
    <font>
      <sz val="9"/>
      <name val="ＭＳ Ｐ明朝"/>
      <family val="1"/>
      <charset val="128"/>
    </font>
    <font>
      <sz val="8.5"/>
      <color indexed="17"/>
      <name val="ＭＳ Ｐ明朝"/>
      <family val="1"/>
      <charset val="128"/>
    </font>
    <font>
      <sz val="7"/>
      <color indexed="17"/>
      <name val="ＭＳ Ｐ明朝"/>
      <family val="1"/>
      <charset val="128"/>
    </font>
    <font>
      <sz val="9"/>
      <color indexed="81"/>
      <name val="ＭＳ Ｐ明朝"/>
      <family val="1"/>
      <charset val="128"/>
    </font>
    <font>
      <sz val="14"/>
      <name val="ＭＳ Ｐ明朝"/>
      <family val="1"/>
      <charset val="128"/>
    </font>
    <font>
      <sz val="12"/>
      <name val="ＭＳ Ｐ明朝"/>
      <family val="1"/>
      <charset val="128"/>
    </font>
    <font>
      <sz val="8"/>
      <color indexed="10"/>
      <name val="ＭＳ Ｐ明朝"/>
      <family val="1"/>
      <charset val="128"/>
    </font>
    <font>
      <b/>
      <sz val="18"/>
      <name val="ＭＳ Ｐ明朝"/>
      <family val="1"/>
      <charset val="128"/>
    </font>
    <font>
      <sz val="18"/>
      <name val="ＭＳ Ｐ明朝"/>
      <family val="1"/>
      <charset val="128"/>
    </font>
    <font>
      <b/>
      <sz val="16"/>
      <name val="ＭＳ Ｐ明朝"/>
      <family val="1"/>
      <charset val="128"/>
    </font>
    <font>
      <b/>
      <sz val="20"/>
      <color indexed="12"/>
      <name val="ＭＳ Ｐゴシック"/>
      <family val="3"/>
      <charset val="128"/>
    </font>
    <font>
      <sz val="9"/>
      <color indexed="10"/>
      <name val="ＭＳ Ｐ明朝"/>
      <family val="1"/>
      <charset val="128"/>
    </font>
    <font>
      <sz val="12"/>
      <color indexed="10"/>
      <name val="ＭＳ Ｐ明朝"/>
      <family val="1"/>
      <charset val="128"/>
    </font>
    <font>
      <sz val="11"/>
      <color indexed="10"/>
      <name val="ＭＳ Ｐ明朝"/>
      <family val="1"/>
      <charset val="128"/>
    </font>
    <font>
      <b/>
      <sz val="26"/>
      <name val="ＭＳ Ｐ明朝"/>
      <family val="1"/>
      <charset val="128"/>
    </font>
    <font>
      <sz val="7"/>
      <color indexed="10"/>
      <name val="ＭＳ Ｐ明朝"/>
      <family val="1"/>
      <charset val="128"/>
    </font>
    <font>
      <b/>
      <sz val="14"/>
      <name val="ＭＳ Ｐ明朝"/>
      <family val="1"/>
      <charset val="128"/>
    </font>
    <font>
      <b/>
      <sz val="11"/>
      <name val="ＭＳ Ｐ明朝"/>
      <family val="1"/>
      <charset val="128"/>
    </font>
    <font>
      <sz val="10"/>
      <color indexed="10"/>
      <name val="ＭＳ Ｐ明朝"/>
      <family val="1"/>
      <charset val="128"/>
    </font>
    <font>
      <sz val="6"/>
      <color indexed="10"/>
      <name val="ＭＳ Ｐ明朝"/>
      <family val="1"/>
      <charset val="128"/>
    </font>
    <font>
      <b/>
      <vertAlign val="superscript"/>
      <sz val="16"/>
      <color indexed="10"/>
      <name val="ＭＳ Ｐ明朝"/>
      <family val="1"/>
      <charset val="128"/>
    </font>
    <font>
      <b/>
      <sz val="9"/>
      <color indexed="10"/>
      <name val="ＭＳ Ｐ明朝"/>
      <family val="1"/>
      <charset val="128"/>
    </font>
    <font>
      <b/>
      <sz val="16"/>
      <color indexed="10"/>
      <name val="ＭＳ Ｐ明朝"/>
      <family val="1"/>
      <charset val="128"/>
    </font>
    <font>
      <sz val="9"/>
      <name val="ＭＳ Ｐゴシック"/>
      <family val="3"/>
      <charset val="128"/>
    </font>
    <font>
      <sz val="10"/>
      <color indexed="8"/>
      <name val="ＭＳ Ｐゴシック"/>
      <family val="3"/>
      <charset val="128"/>
    </font>
    <font>
      <sz val="10"/>
      <name val="ＭＳ Ｐゴシック"/>
      <family val="3"/>
      <charset val="128"/>
    </font>
    <font>
      <sz val="11"/>
      <color indexed="8"/>
      <name val="ＭＳ Ｐゴシック"/>
      <family val="3"/>
      <charset val="128"/>
    </font>
    <font>
      <b/>
      <u/>
      <sz val="18"/>
      <color indexed="12"/>
      <name val="ＭＳ Ｐ明朝"/>
      <family val="1"/>
      <charset val="128"/>
    </font>
    <font>
      <sz val="20"/>
      <color indexed="12"/>
      <name val="ＭＳ Ｐゴシック"/>
      <family val="3"/>
      <charset val="128"/>
    </font>
    <font>
      <b/>
      <sz val="12"/>
      <color indexed="10"/>
      <name val="ＭＳ Ｐ明朝"/>
      <family val="1"/>
      <charset val="128"/>
    </font>
    <font>
      <sz val="11"/>
      <color theme="1"/>
      <name val="ＭＳ Ｐゴシック"/>
      <family val="3"/>
      <charset val="128"/>
      <scheme val="minor"/>
    </font>
    <font>
      <sz val="9"/>
      <name val="ＭＳ 明朝"/>
      <family val="1"/>
      <charset val="128"/>
    </font>
    <font>
      <sz val="10"/>
      <color rgb="FF008000"/>
      <name val="ＭＳ Ｐ明朝"/>
      <family val="1"/>
      <charset val="128"/>
    </font>
    <font>
      <sz val="10"/>
      <color rgb="FFFF0000"/>
      <name val="ＭＳ Ｐ明朝"/>
      <family val="1"/>
      <charset val="128"/>
    </font>
    <font>
      <sz val="12"/>
      <name val="ＭＳ Ｐゴシック"/>
      <family val="3"/>
      <charset val="128"/>
    </font>
    <font>
      <sz val="9"/>
      <color indexed="81"/>
      <name val="MS P ゴシック"/>
      <family val="3"/>
      <charset val="128"/>
    </font>
    <font>
      <sz val="14"/>
      <color theme="1"/>
      <name val="ＭＳ ゴシック"/>
      <family val="3"/>
      <charset val="128"/>
    </font>
    <font>
      <sz val="6"/>
      <name val="ＭＳ Ｐゴシック"/>
      <family val="3"/>
      <charset val="128"/>
      <scheme val="minor"/>
    </font>
    <font>
      <sz val="14"/>
      <color theme="1"/>
      <name val="ＭＳ Ｐゴシック"/>
      <family val="3"/>
      <charset val="128"/>
    </font>
    <font>
      <sz val="10"/>
      <color theme="1"/>
      <name val="ＭＳ Ｐゴシック"/>
      <family val="3"/>
      <charset val="128"/>
    </font>
    <font>
      <sz val="10"/>
      <color theme="1"/>
      <name val="ＭＳ ゴシック"/>
      <family val="3"/>
      <charset val="128"/>
    </font>
    <font>
      <sz val="10"/>
      <color theme="1"/>
      <name val="ＭＳ Ｐゴシック"/>
      <family val="3"/>
      <charset val="128"/>
      <scheme val="minor"/>
    </font>
    <font>
      <b/>
      <sz val="10"/>
      <name val="HG丸ｺﾞｼｯｸM-PRO"/>
      <family val="3"/>
      <charset val="128"/>
    </font>
    <font>
      <b/>
      <sz val="15"/>
      <name val="HG丸ｺﾞｼｯｸM-PRO"/>
      <family val="3"/>
      <charset val="128"/>
    </font>
    <font>
      <sz val="11"/>
      <color theme="1"/>
      <name val="ＭＳ Ｐゴシック"/>
      <family val="2"/>
      <scheme val="minor"/>
    </font>
    <font>
      <sz val="8"/>
      <color indexed="81"/>
      <name val="MS P ゴシック"/>
      <family val="3"/>
      <charset val="128"/>
    </font>
    <font>
      <sz val="9"/>
      <color rgb="FFFF0000"/>
      <name val="ＭＳ Ｐ明朝"/>
      <family val="1"/>
      <charset val="128"/>
    </font>
    <font>
      <sz val="11"/>
      <color rgb="FFFF0000"/>
      <name val="ＭＳ Ｐゴシック"/>
      <family val="3"/>
      <charset val="128"/>
    </font>
    <font>
      <b/>
      <sz val="9"/>
      <color indexed="81"/>
      <name val="MS P ゴシック"/>
      <family val="3"/>
      <charset val="128"/>
    </font>
    <font>
      <b/>
      <u/>
      <sz val="11"/>
      <name val="ＭＳ Ｐゴシック"/>
      <family val="3"/>
      <charset val="128"/>
    </font>
    <font>
      <b/>
      <sz val="8"/>
      <color indexed="81"/>
      <name val="MS P ゴシック"/>
      <family val="3"/>
      <charset val="128"/>
    </font>
    <font>
      <b/>
      <sz val="22"/>
      <name val="ＭＳ Ｐ明朝"/>
      <family val="1"/>
      <charset val="128"/>
    </font>
  </fonts>
  <fills count="15">
    <fill>
      <patternFill patternType="none"/>
    </fill>
    <fill>
      <patternFill patternType="gray125"/>
    </fill>
    <fill>
      <patternFill patternType="solid">
        <fgColor indexed="43"/>
        <bgColor indexed="64"/>
      </patternFill>
    </fill>
    <fill>
      <patternFill patternType="solid">
        <fgColor indexed="47"/>
        <bgColor indexed="64"/>
      </patternFill>
    </fill>
    <fill>
      <patternFill patternType="gray0625"/>
    </fill>
    <fill>
      <patternFill patternType="solid">
        <fgColor indexed="13"/>
        <bgColor indexed="64"/>
      </patternFill>
    </fill>
    <fill>
      <patternFill patternType="solid">
        <fgColor indexed="42"/>
        <bgColor indexed="64"/>
      </patternFill>
    </fill>
    <fill>
      <patternFill patternType="solid">
        <fgColor indexed="41"/>
        <bgColor indexed="64"/>
      </patternFill>
    </fill>
    <fill>
      <patternFill patternType="solid">
        <fgColor rgb="FFFFFF00"/>
        <bgColor indexed="64"/>
      </patternFill>
    </fill>
    <fill>
      <patternFill patternType="solid">
        <fgColor theme="9" tint="0.59999389629810485"/>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rgb="FFCCFFCC"/>
        <bgColor indexed="64"/>
      </patternFill>
    </fill>
    <fill>
      <patternFill patternType="solid">
        <fgColor theme="9" tint="0.79998168889431442"/>
        <bgColor indexed="64"/>
      </patternFill>
    </fill>
  </fills>
  <borders count="241">
    <border>
      <left/>
      <right/>
      <top/>
      <bottom/>
      <diagonal/>
    </border>
    <border>
      <left/>
      <right/>
      <top/>
      <bottom style="thin">
        <color indexed="17"/>
      </bottom>
      <diagonal/>
    </border>
    <border>
      <left/>
      <right/>
      <top style="dotted">
        <color indexed="17"/>
      </top>
      <bottom/>
      <diagonal/>
    </border>
    <border>
      <left/>
      <right/>
      <top/>
      <bottom style="dotted">
        <color indexed="17"/>
      </bottom>
      <diagonal/>
    </border>
    <border>
      <left/>
      <right style="thin">
        <color indexed="17"/>
      </right>
      <top/>
      <bottom style="thin">
        <color indexed="17"/>
      </bottom>
      <diagonal/>
    </border>
    <border>
      <left style="thin">
        <color indexed="17"/>
      </left>
      <right/>
      <top/>
      <bottom style="thin">
        <color indexed="17"/>
      </bottom>
      <diagonal/>
    </border>
    <border>
      <left/>
      <right style="hair">
        <color indexed="17"/>
      </right>
      <top style="hair">
        <color indexed="17"/>
      </top>
      <bottom/>
      <diagonal/>
    </border>
    <border>
      <left/>
      <right style="hair">
        <color indexed="17"/>
      </right>
      <top/>
      <bottom style="hair">
        <color indexed="17"/>
      </bottom>
      <diagonal/>
    </border>
    <border>
      <left/>
      <right/>
      <top/>
      <bottom style="thin">
        <color indexed="1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10"/>
      </right>
      <top style="thin">
        <color indexed="10"/>
      </top>
      <bottom/>
      <diagonal/>
    </border>
    <border>
      <left/>
      <right style="thin">
        <color indexed="10"/>
      </right>
      <top/>
      <bottom style="thin">
        <color indexed="10"/>
      </bottom>
      <diagonal/>
    </border>
    <border>
      <left style="thin">
        <color indexed="10"/>
      </left>
      <right/>
      <top/>
      <bottom/>
      <diagonal/>
    </border>
    <border>
      <left/>
      <right/>
      <top style="thin">
        <color indexed="10"/>
      </top>
      <bottom style="thin">
        <color indexed="10"/>
      </bottom>
      <diagonal/>
    </border>
    <border>
      <left/>
      <right/>
      <top style="thin">
        <color indexed="10"/>
      </top>
      <bottom/>
      <diagonal/>
    </border>
    <border>
      <left/>
      <right style="thin">
        <color indexed="10"/>
      </right>
      <top/>
      <bottom/>
      <diagonal/>
    </border>
    <border>
      <left style="thin">
        <color indexed="10"/>
      </left>
      <right style="thin">
        <color indexed="10"/>
      </right>
      <top/>
      <bottom/>
      <diagonal/>
    </border>
    <border>
      <left style="thin">
        <color indexed="10"/>
      </left>
      <right/>
      <top/>
      <bottom style="thin">
        <color indexed="10"/>
      </bottom>
      <diagonal/>
    </border>
    <border>
      <left style="thick">
        <color indexed="10"/>
      </left>
      <right/>
      <top style="thick">
        <color indexed="10"/>
      </top>
      <bottom/>
      <diagonal/>
    </border>
    <border>
      <left/>
      <right/>
      <top style="thick">
        <color indexed="10"/>
      </top>
      <bottom/>
      <diagonal/>
    </border>
    <border>
      <left/>
      <right style="thick">
        <color indexed="10"/>
      </right>
      <top style="thick">
        <color indexed="10"/>
      </top>
      <bottom/>
      <diagonal/>
    </border>
    <border>
      <left style="thick">
        <color indexed="10"/>
      </left>
      <right/>
      <top/>
      <bottom/>
      <diagonal/>
    </border>
    <border>
      <left style="thick">
        <color indexed="10"/>
      </left>
      <right/>
      <top/>
      <bottom style="thick">
        <color indexed="10"/>
      </bottom>
      <diagonal/>
    </border>
    <border>
      <left/>
      <right/>
      <top/>
      <bottom style="thick">
        <color indexed="10"/>
      </bottom>
      <diagonal/>
    </border>
    <border>
      <left/>
      <right style="thick">
        <color indexed="10"/>
      </right>
      <top/>
      <bottom style="thick">
        <color indexed="10"/>
      </bottom>
      <diagonal/>
    </border>
    <border>
      <left style="thin">
        <color indexed="64"/>
      </left>
      <right/>
      <top style="thin">
        <color indexed="10"/>
      </top>
      <bottom/>
      <diagonal/>
    </border>
    <border>
      <left style="thin">
        <color indexed="64"/>
      </left>
      <right/>
      <top/>
      <bottom/>
      <diagonal/>
    </border>
    <border>
      <left/>
      <right style="thin">
        <color indexed="64"/>
      </right>
      <top/>
      <bottom/>
      <diagonal/>
    </border>
    <border>
      <left style="thin">
        <color indexed="64"/>
      </left>
      <right/>
      <top/>
      <bottom style="thin">
        <color indexed="10"/>
      </bottom>
      <diagonal/>
    </border>
    <border>
      <left style="thin">
        <color indexed="10"/>
      </left>
      <right/>
      <top style="thin">
        <color indexed="10"/>
      </top>
      <bottom/>
      <diagonal/>
    </border>
    <border>
      <left/>
      <right style="thin">
        <color indexed="64"/>
      </right>
      <top style="thick">
        <color indexed="10"/>
      </top>
      <bottom/>
      <diagonal/>
    </border>
    <border>
      <left/>
      <right style="thick">
        <color indexed="10"/>
      </right>
      <top/>
      <bottom/>
      <diagonal/>
    </border>
    <border>
      <left/>
      <right style="medium">
        <color indexed="64"/>
      </right>
      <top/>
      <bottom/>
      <diagonal/>
    </border>
    <border>
      <left style="thin">
        <color indexed="10"/>
      </left>
      <right/>
      <top/>
      <bottom style="thick">
        <color indexed="10"/>
      </bottom>
      <diagonal/>
    </border>
    <border>
      <left style="thin">
        <color indexed="64"/>
      </left>
      <right/>
      <top style="thick">
        <color indexed="1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17"/>
      </left>
      <right style="hair">
        <color indexed="17"/>
      </right>
      <top style="hair">
        <color indexed="17"/>
      </top>
      <bottom/>
      <diagonal/>
    </border>
    <border>
      <left style="hair">
        <color indexed="17"/>
      </left>
      <right style="hair">
        <color indexed="17"/>
      </right>
      <top style="hair">
        <color indexed="17"/>
      </top>
      <bottom/>
      <diagonal/>
    </border>
    <border>
      <left style="hair">
        <color indexed="17"/>
      </left>
      <right style="thin">
        <color indexed="17"/>
      </right>
      <top style="hair">
        <color indexed="17"/>
      </top>
      <bottom/>
      <diagonal/>
    </border>
    <border>
      <left style="dotted">
        <color indexed="17"/>
      </left>
      <right/>
      <top/>
      <bottom style="thin">
        <color indexed="17"/>
      </bottom>
      <diagonal/>
    </border>
    <border>
      <left style="hair">
        <color indexed="17"/>
      </left>
      <right/>
      <top style="hair">
        <color indexed="17"/>
      </top>
      <bottom/>
      <diagonal/>
    </border>
    <border>
      <left/>
      <right style="hair">
        <color indexed="17"/>
      </right>
      <top/>
      <bottom/>
      <diagonal/>
    </border>
    <border>
      <left style="hair">
        <color indexed="17"/>
      </left>
      <right style="hair">
        <color indexed="17"/>
      </right>
      <top/>
      <bottom/>
      <diagonal/>
    </border>
    <border>
      <left style="thin">
        <color indexed="17"/>
      </left>
      <right style="hair">
        <color indexed="17"/>
      </right>
      <top style="hair">
        <color indexed="17"/>
      </top>
      <bottom style="hair">
        <color indexed="17"/>
      </bottom>
      <diagonal/>
    </border>
    <border>
      <left style="hair">
        <color indexed="17"/>
      </left>
      <right style="hair">
        <color indexed="17"/>
      </right>
      <top style="hair">
        <color indexed="17"/>
      </top>
      <bottom style="hair">
        <color indexed="17"/>
      </bottom>
      <diagonal/>
    </border>
    <border>
      <left style="hair">
        <color indexed="17"/>
      </left>
      <right/>
      <top style="hair">
        <color indexed="17"/>
      </top>
      <bottom style="hair">
        <color indexed="17"/>
      </bottom>
      <diagonal/>
    </border>
    <border>
      <left style="hair">
        <color indexed="17"/>
      </left>
      <right style="thin">
        <color indexed="17"/>
      </right>
      <top style="hair">
        <color indexed="17"/>
      </top>
      <bottom style="hair">
        <color indexed="17"/>
      </bottom>
      <diagonal/>
    </border>
    <border>
      <left/>
      <right style="hair">
        <color indexed="17"/>
      </right>
      <top style="hair">
        <color indexed="17"/>
      </top>
      <bottom style="hair">
        <color indexed="17"/>
      </bottom>
      <diagonal/>
    </border>
    <border>
      <left style="dotted">
        <color indexed="17"/>
      </left>
      <right style="dotted">
        <color indexed="17"/>
      </right>
      <top/>
      <bottom/>
      <diagonal/>
    </border>
    <border>
      <left style="dotted">
        <color indexed="17"/>
      </left>
      <right style="dotted">
        <color indexed="17"/>
      </right>
      <top/>
      <bottom style="thin">
        <color indexed="17"/>
      </bottom>
      <diagonal/>
    </border>
    <border>
      <left style="dotted">
        <color indexed="17"/>
      </left>
      <right style="thin">
        <color indexed="17"/>
      </right>
      <top/>
      <bottom/>
      <diagonal/>
    </border>
    <border>
      <left style="dotted">
        <color indexed="17"/>
      </left>
      <right style="thin">
        <color indexed="17"/>
      </right>
      <top/>
      <bottom style="thin">
        <color indexed="17"/>
      </bottom>
      <diagonal/>
    </border>
    <border>
      <left style="thin">
        <color indexed="17"/>
      </left>
      <right style="dotted">
        <color indexed="17"/>
      </right>
      <top/>
      <bottom style="thin">
        <color indexed="17"/>
      </bottom>
      <diagonal/>
    </border>
    <border>
      <left style="hair">
        <color indexed="17"/>
      </left>
      <right style="hair">
        <color indexed="17"/>
      </right>
      <top/>
      <bottom style="hair">
        <color indexed="17"/>
      </bottom>
      <diagonal/>
    </border>
    <border>
      <left style="hair">
        <color indexed="17"/>
      </left>
      <right style="thin">
        <color indexed="17"/>
      </right>
      <top/>
      <bottom style="hair">
        <color indexed="17"/>
      </bottom>
      <diagonal/>
    </border>
    <border>
      <left style="thin">
        <color indexed="17"/>
      </left>
      <right style="thin">
        <color indexed="17"/>
      </right>
      <top/>
      <bottom style="thin">
        <color indexed="17"/>
      </bottom>
      <diagonal/>
    </border>
    <border>
      <left style="hair">
        <color indexed="17"/>
      </left>
      <right/>
      <top/>
      <bottom/>
      <diagonal/>
    </border>
    <border>
      <left style="hair">
        <color indexed="17"/>
      </left>
      <right style="thin">
        <color indexed="17"/>
      </right>
      <top/>
      <bottom/>
      <diagonal/>
    </border>
    <border>
      <left style="dotted">
        <color indexed="17"/>
      </left>
      <right/>
      <top style="dotted">
        <color indexed="17"/>
      </top>
      <bottom/>
      <diagonal/>
    </border>
    <border>
      <left/>
      <right style="dotted">
        <color indexed="17"/>
      </right>
      <top style="dotted">
        <color indexed="17"/>
      </top>
      <bottom/>
      <diagonal/>
    </border>
    <border>
      <left style="dotted">
        <color indexed="17"/>
      </left>
      <right/>
      <top/>
      <bottom style="dotted">
        <color indexed="17"/>
      </bottom>
      <diagonal/>
    </border>
    <border>
      <left/>
      <right style="dotted">
        <color indexed="17"/>
      </right>
      <top/>
      <bottom style="dotted">
        <color indexed="17"/>
      </bottom>
      <diagonal/>
    </border>
    <border>
      <left style="thin">
        <color indexed="17"/>
      </left>
      <right style="hair">
        <color indexed="17"/>
      </right>
      <top/>
      <bottom style="hair">
        <color indexed="17"/>
      </bottom>
      <diagonal/>
    </border>
    <border>
      <left style="dotted">
        <color indexed="17"/>
      </left>
      <right style="hair">
        <color indexed="17"/>
      </right>
      <top style="dotted">
        <color indexed="17"/>
      </top>
      <bottom style="hair">
        <color indexed="17"/>
      </bottom>
      <diagonal/>
    </border>
    <border>
      <left style="hair">
        <color indexed="17"/>
      </left>
      <right style="hair">
        <color indexed="17"/>
      </right>
      <top style="dotted">
        <color indexed="17"/>
      </top>
      <bottom style="hair">
        <color indexed="17"/>
      </bottom>
      <diagonal/>
    </border>
    <border>
      <left style="hair">
        <color indexed="17"/>
      </left>
      <right style="dotted">
        <color indexed="17"/>
      </right>
      <top style="dotted">
        <color indexed="17"/>
      </top>
      <bottom style="hair">
        <color indexed="17"/>
      </bottom>
      <diagonal/>
    </border>
    <border>
      <left style="dotted">
        <color indexed="17"/>
      </left>
      <right style="hair">
        <color indexed="17"/>
      </right>
      <top style="hair">
        <color indexed="17"/>
      </top>
      <bottom style="dotted">
        <color indexed="17"/>
      </bottom>
      <diagonal/>
    </border>
    <border>
      <left style="hair">
        <color indexed="17"/>
      </left>
      <right style="hair">
        <color indexed="17"/>
      </right>
      <top style="hair">
        <color indexed="17"/>
      </top>
      <bottom style="dotted">
        <color indexed="17"/>
      </bottom>
      <diagonal/>
    </border>
    <border>
      <left style="hair">
        <color indexed="17"/>
      </left>
      <right style="dotted">
        <color indexed="17"/>
      </right>
      <top style="hair">
        <color indexed="17"/>
      </top>
      <bottom style="dotted">
        <color indexed="17"/>
      </bottom>
      <diagonal/>
    </border>
    <border>
      <left style="hair">
        <color indexed="17"/>
      </left>
      <right/>
      <top style="dotted">
        <color indexed="17"/>
      </top>
      <bottom style="hair">
        <color indexed="17"/>
      </bottom>
      <diagonal/>
    </border>
    <border>
      <left style="dotted">
        <color indexed="17"/>
      </left>
      <right style="hair">
        <color indexed="17"/>
      </right>
      <top style="hair">
        <color indexed="17"/>
      </top>
      <bottom style="hair">
        <color indexed="17"/>
      </bottom>
      <diagonal/>
    </border>
    <border>
      <left style="hair">
        <color indexed="17"/>
      </left>
      <right/>
      <top style="hair">
        <color indexed="17"/>
      </top>
      <bottom style="dotted">
        <color indexed="17"/>
      </bottom>
      <diagonal/>
    </border>
    <border>
      <left/>
      <right/>
      <top style="dotted">
        <color indexed="17"/>
      </top>
      <bottom style="hair">
        <color indexed="17"/>
      </bottom>
      <diagonal/>
    </border>
    <border>
      <left/>
      <right/>
      <top style="hair">
        <color indexed="17"/>
      </top>
      <bottom style="dotted">
        <color indexed="17"/>
      </bottom>
      <diagonal/>
    </border>
    <border>
      <left style="hair">
        <color indexed="17"/>
      </left>
      <right/>
      <top/>
      <bottom style="hair">
        <color indexed="17"/>
      </bottom>
      <diagonal/>
    </border>
    <border>
      <left style="thin">
        <color indexed="17"/>
      </left>
      <right style="hair">
        <color indexed="17"/>
      </right>
      <top style="hair">
        <color indexed="17"/>
      </top>
      <bottom style="thin">
        <color indexed="17"/>
      </bottom>
      <diagonal/>
    </border>
    <border>
      <left style="hair">
        <color indexed="17"/>
      </left>
      <right style="hair">
        <color indexed="17"/>
      </right>
      <top style="hair">
        <color indexed="17"/>
      </top>
      <bottom style="thin">
        <color indexed="17"/>
      </bottom>
      <diagonal/>
    </border>
    <border>
      <left style="hair">
        <color indexed="17"/>
      </left>
      <right/>
      <top style="hair">
        <color indexed="17"/>
      </top>
      <bottom style="thin">
        <color indexed="17"/>
      </bottom>
      <diagonal/>
    </border>
    <border>
      <left style="hair">
        <color indexed="17"/>
      </left>
      <right style="thin">
        <color indexed="17"/>
      </right>
      <top style="hair">
        <color indexed="17"/>
      </top>
      <bottom style="thin">
        <color indexed="17"/>
      </bottom>
      <diagonal/>
    </border>
    <border>
      <left/>
      <right style="hair">
        <color indexed="17"/>
      </right>
      <top style="hair">
        <color indexed="17"/>
      </top>
      <bottom style="thin">
        <color indexed="17"/>
      </bottom>
      <diagonal/>
    </border>
    <border>
      <left style="thin">
        <color indexed="64"/>
      </left>
      <right style="thin">
        <color indexed="64"/>
      </right>
      <top/>
      <bottom/>
      <diagonal/>
    </border>
    <border>
      <left style="dotted">
        <color indexed="17"/>
      </left>
      <right/>
      <top/>
      <bottom/>
      <diagonal/>
    </border>
    <border>
      <left style="thin">
        <color indexed="10"/>
      </left>
      <right/>
      <top style="thin">
        <color indexed="10"/>
      </top>
      <bottom style="thin">
        <color indexed="10"/>
      </bottom>
      <diagonal/>
    </border>
    <border>
      <left/>
      <right style="double">
        <color indexed="10"/>
      </right>
      <top style="thin">
        <color indexed="10"/>
      </top>
      <bottom style="thin">
        <color indexed="10"/>
      </bottom>
      <diagonal/>
    </border>
    <border>
      <left/>
      <right/>
      <top style="thin">
        <color indexed="10"/>
      </top>
      <bottom style="thick">
        <color indexed="10"/>
      </bottom>
      <diagonal/>
    </border>
    <border>
      <left/>
      <right style="thin">
        <color indexed="10"/>
      </right>
      <top/>
      <bottom style="thick">
        <color indexed="10"/>
      </bottom>
      <diagonal/>
    </border>
    <border>
      <left/>
      <right style="double">
        <color indexed="10"/>
      </right>
      <top/>
      <bottom style="thin">
        <color indexed="10"/>
      </bottom>
      <diagonal/>
    </border>
    <border>
      <left/>
      <right style="double">
        <color indexed="10"/>
      </right>
      <top style="thin">
        <color indexed="10"/>
      </top>
      <bottom/>
      <diagonal/>
    </border>
    <border>
      <left style="double">
        <color indexed="10"/>
      </left>
      <right style="double">
        <color indexed="10"/>
      </right>
      <top style="thin">
        <color indexed="10"/>
      </top>
      <bottom/>
      <diagonal/>
    </border>
    <border>
      <left style="double">
        <color indexed="10"/>
      </left>
      <right style="double">
        <color indexed="10"/>
      </right>
      <top/>
      <bottom style="thin">
        <color indexed="10"/>
      </bottom>
      <diagonal/>
    </border>
    <border>
      <left style="thin">
        <color indexed="10"/>
      </left>
      <right style="thin">
        <color indexed="10"/>
      </right>
      <top style="thin">
        <color indexed="10"/>
      </top>
      <bottom/>
      <diagonal/>
    </border>
    <border>
      <left style="thin">
        <color indexed="10"/>
      </left>
      <right style="thin">
        <color indexed="10"/>
      </right>
      <top/>
      <bottom style="thin">
        <color indexed="10"/>
      </bottom>
      <diagonal/>
    </border>
    <border>
      <left style="double">
        <color indexed="10"/>
      </left>
      <right/>
      <top style="thin">
        <color indexed="10"/>
      </top>
      <bottom/>
      <diagonal/>
    </border>
    <border>
      <left style="double">
        <color indexed="10"/>
      </left>
      <right/>
      <top/>
      <bottom style="thin">
        <color indexed="10"/>
      </bottom>
      <diagonal/>
    </border>
    <border>
      <left/>
      <right style="double">
        <color indexed="10"/>
      </right>
      <top/>
      <bottom/>
      <diagonal/>
    </border>
    <border>
      <left style="double">
        <color indexed="10"/>
      </left>
      <right/>
      <top/>
      <bottom/>
      <diagonal/>
    </border>
    <border>
      <left style="double">
        <color indexed="10"/>
      </left>
      <right style="double">
        <color indexed="10"/>
      </right>
      <top style="thin">
        <color indexed="10"/>
      </top>
      <bottom style="thin">
        <color indexed="10"/>
      </bottom>
      <diagonal/>
    </border>
    <border>
      <left style="thin">
        <color indexed="10"/>
      </left>
      <right style="thin">
        <color indexed="10"/>
      </right>
      <top style="thin">
        <color indexed="10"/>
      </top>
      <bottom style="thin">
        <color indexed="10"/>
      </bottom>
      <diagonal/>
    </border>
    <border>
      <left style="double">
        <color indexed="10"/>
      </left>
      <right style="thin">
        <color indexed="10"/>
      </right>
      <top style="thin">
        <color indexed="10"/>
      </top>
      <bottom style="thin">
        <color indexed="10"/>
      </bottom>
      <diagonal/>
    </border>
    <border>
      <left style="thin">
        <color indexed="10"/>
      </left>
      <right style="double">
        <color indexed="10"/>
      </right>
      <top style="thin">
        <color indexed="10"/>
      </top>
      <bottom style="thin">
        <color indexed="10"/>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diagonal style="thin">
        <color indexed="64"/>
      </diagonal>
    </border>
    <border diagonalDown="1">
      <left/>
      <right style="thin">
        <color indexed="64"/>
      </right>
      <top/>
      <bottom/>
      <diagonal style="thin">
        <color indexed="64"/>
      </diagonal>
    </border>
    <border>
      <left/>
      <right style="thin">
        <color indexed="64"/>
      </right>
      <top/>
      <bottom style="thick">
        <color indexed="10"/>
      </bottom>
      <diagonal/>
    </border>
    <border>
      <left style="thin">
        <color indexed="64"/>
      </left>
      <right/>
      <top/>
      <bottom style="thick">
        <color indexed="10"/>
      </bottom>
      <diagonal/>
    </border>
    <border>
      <left style="double">
        <color indexed="10"/>
      </left>
      <right style="double">
        <color indexed="10"/>
      </right>
      <top/>
      <bottom/>
      <diagonal/>
    </border>
    <border>
      <left style="thin">
        <color indexed="10"/>
      </left>
      <right style="double">
        <color indexed="10"/>
      </right>
      <top/>
      <bottom/>
      <diagonal/>
    </border>
    <border>
      <left style="thin">
        <color indexed="10"/>
      </left>
      <right style="double">
        <color indexed="10"/>
      </right>
      <top/>
      <bottom style="thin">
        <color indexed="10"/>
      </bottom>
      <diagonal/>
    </border>
    <border>
      <left style="slantDashDot">
        <color indexed="64"/>
      </left>
      <right/>
      <top/>
      <bottom/>
      <diagonal/>
    </border>
    <border>
      <left/>
      <right style="slantDashDot">
        <color indexed="64"/>
      </right>
      <top/>
      <bottom/>
      <diagonal/>
    </border>
    <border>
      <left style="slantDashDot">
        <color indexed="64"/>
      </left>
      <right/>
      <top/>
      <bottom style="slantDashDot">
        <color indexed="64"/>
      </bottom>
      <diagonal/>
    </border>
    <border>
      <left/>
      <right/>
      <top/>
      <bottom style="slantDashDot">
        <color indexed="64"/>
      </bottom>
      <diagonal/>
    </border>
    <border>
      <left/>
      <right style="slantDashDot">
        <color indexed="64"/>
      </right>
      <top/>
      <bottom style="slantDashDot">
        <color indexed="64"/>
      </bottom>
      <diagonal/>
    </border>
    <border>
      <left style="medium">
        <color indexed="17"/>
      </left>
      <right/>
      <top style="medium">
        <color indexed="17"/>
      </top>
      <bottom style="medium">
        <color indexed="17"/>
      </bottom>
      <diagonal/>
    </border>
    <border>
      <left/>
      <right/>
      <top style="medium">
        <color indexed="17"/>
      </top>
      <bottom style="medium">
        <color indexed="17"/>
      </bottom>
      <diagonal/>
    </border>
    <border>
      <left/>
      <right style="medium">
        <color indexed="17"/>
      </right>
      <top style="medium">
        <color indexed="17"/>
      </top>
      <bottom style="medium">
        <color indexed="17"/>
      </bottom>
      <diagonal/>
    </border>
    <border>
      <left style="slantDashDot">
        <color indexed="64"/>
      </left>
      <right/>
      <top style="slantDashDot">
        <color indexed="64"/>
      </top>
      <bottom/>
      <diagonal/>
    </border>
    <border>
      <left/>
      <right/>
      <top style="slantDashDot">
        <color indexed="64"/>
      </top>
      <bottom/>
      <diagonal/>
    </border>
    <border>
      <left/>
      <right style="slantDashDot">
        <color indexed="64"/>
      </right>
      <top style="slantDashDot">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medium">
        <color indexed="64"/>
      </left>
      <right/>
      <top/>
      <bottom style="thin">
        <color indexed="64"/>
      </bottom>
      <diagonal/>
    </border>
    <border>
      <left/>
      <right style="double">
        <color indexed="64"/>
      </right>
      <top/>
      <bottom/>
      <diagonal/>
    </border>
    <border>
      <left style="double">
        <color indexed="64"/>
      </left>
      <right/>
      <top/>
      <bottom/>
      <diagonal/>
    </border>
    <border>
      <left/>
      <right style="double">
        <color indexed="64"/>
      </right>
      <top/>
      <bottom style="thin">
        <color indexed="64"/>
      </bottom>
      <diagonal/>
    </border>
    <border>
      <left style="double">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double">
        <color indexed="64"/>
      </right>
      <top/>
      <bottom style="thin">
        <color indexed="64"/>
      </bottom>
      <diagonal/>
    </border>
    <border>
      <left style="thin">
        <color indexed="64"/>
      </left>
      <right style="thin">
        <color rgb="FFFF0000"/>
      </right>
      <top/>
      <bottom style="thin">
        <color rgb="FFFF0000"/>
      </bottom>
      <diagonal/>
    </border>
    <border>
      <left style="thin">
        <color indexed="64"/>
      </left>
      <right style="thin">
        <color rgb="FFFF0000"/>
      </right>
      <top/>
      <bottom/>
      <diagonal/>
    </border>
    <border>
      <left style="thin">
        <color indexed="64"/>
      </left>
      <right style="thin">
        <color rgb="FFFF0000"/>
      </right>
      <top style="thin">
        <color rgb="FFFF0000"/>
      </top>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auto="1"/>
      </top>
      <bottom style="thin">
        <color auto="1"/>
      </bottom>
      <diagonal/>
    </border>
    <border>
      <left style="medium">
        <color auto="1"/>
      </left>
      <right/>
      <top/>
      <bottom/>
      <diagonal/>
    </border>
    <border>
      <left style="thin">
        <color auto="1"/>
      </left>
      <right/>
      <top/>
      <bottom/>
      <diagonal/>
    </border>
    <border>
      <left style="medium">
        <color auto="1"/>
      </left>
      <right style="thin">
        <color auto="1"/>
      </right>
      <top/>
      <bottom/>
      <diagonal/>
    </border>
    <border>
      <left style="medium">
        <color auto="1"/>
      </left>
      <right/>
      <top style="medium">
        <color auto="1"/>
      </top>
      <bottom/>
      <diagonal/>
    </border>
    <border>
      <left/>
      <right/>
      <top style="medium">
        <color auto="1"/>
      </top>
      <bottom/>
      <diagonal/>
    </border>
    <border>
      <left/>
      <right/>
      <top style="medium">
        <color auto="1"/>
      </top>
      <bottom style="thin">
        <color auto="1"/>
      </bottom>
      <diagonal/>
    </border>
    <border>
      <left/>
      <right style="medium">
        <color auto="1"/>
      </right>
      <top style="medium">
        <color auto="1"/>
      </top>
      <bottom style="thin">
        <color auto="1"/>
      </bottom>
      <diagonal/>
    </border>
    <border>
      <left/>
      <right/>
      <top/>
      <bottom style="thin">
        <color auto="1"/>
      </bottom>
      <diagonal/>
    </border>
    <border>
      <left style="thin">
        <color auto="1"/>
      </left>
      <right/>
      <top/>
      <bottom style="thin">
        <color auto="1"/>
      </bottom>
      <diagonal/>
    </border>
    <border>
      <left style="medium">
        <color auto="1"/>
      </left>
      <right/>
      <top style="medium">
        <color auto="1"/>
      </top>
      <bottom style="thin">
        <color auto="1"/>
      </bottom>
      <diagonal/>
    </border>
    <border>
      <left/>
      <right style="medium">
        <color auto="1"/>
      </right>
      <top style="medium">
        <color auto="1"/>
      </top>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008000"/>
      </left>
      <right/>
      <top style="thin">
        <color rgb="FF008000"/>
      </top>
      <bottom/>
      <diagonal/>
    </border>
    <border>
      <left/>
      <right/>
      <top style="thin">
        <color rgb="FF008000"/>
      </top>
      <bottom/>
      <diagonal/>
    </border>
    <border>
      <left/>
      <right style="thin">
        <color rgb="FF008000"/>
      </right>
      <top style="thin">
        <color rgb="FF008000"/>
      </top>
      <bottom/>
      <diagonal/>
    </border>
    <border>
      <left style="thin">
        <color rgb="FF008000"/>
      </left>
      <right/>
      <top/>
      <bottom style="thin">
        <color rgb="FF008000"/>
      </bottom>
      <diagonal/>
    </border>
    <border>
      <left/>
      <right/>
      <top/>
      <bottom style="thin">
        <color rgb="FF008000"/>
      </bottom>
      <diagonal/>
    </border>
    <border>
      <left/>
      <right style="thin">
        <color rgb="FF008000"/>
      </right>
      <top/>
      <bottom style="thin">
        <color rgb="FF008000"/>
      </bottom>
      <diagonal/>
    </border>
    <border>
      <left style="thin">
        <color indexed="17"/>
      </left>
      <right/>
      <top style="thin">
        <color indexed="17"/>
      </top>
      <bottom/>
      <diagonal/>
    </border>
    <border>
      <left/>
      <right/>
      <top style="thin">
        <color indexed="17"/>
      </top>
      <bottom/>
      <diagonal/>
    </border>
    <border>
      <left/>
      <right style="thin">
        <color indexed="17"/>
      </right>
      <top style="thin">
        <color indexed="17"/>
      </top>
      <bottom style="thin">
        <color indexed="17"/>
      </bottom>
      <diagonal/>
    </border>
    <border>
      <left style="thin">
        <color indexed="17"/>
      </left>
      <right style="thin">
        <color indexed="17"/>
      </right>
      <top style="thin">
        <color indexed="17"/>
      </top>
      <bottom style="thin">
        <color indexed="17"/>
      </bottom>
      <diagonal/>
    </border>
    <border>
      <left/>
      <right style="thin">
        <color indexed="17"/>
      </right>
      <top style="thin">
        <color indexed="17"/>
      </top>
      <bottom/>
      <diagonal/>
    </border>
    <border>
      <left style="thin">
        <color indexed="17"/>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17"/>
      </right>
      <top/>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right style="double">
        <color indexed="64"/>
      </right>
      <top style="thin">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style="double">
        <color indexed="64"/>
      </left>
      <right/>
      <top style="thin">
        <color indexed="64"/>
      </top>
      <bottom/>
      <diagonal/>
    </border>
    <border>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17"/>
      </left>
      <right/>
      <top style="thin">
        <color indexed="17"/>
      </top>
      <bottom style="thin">
        <color indexed="17"/>
      </bottom>
      <diagonal/>
    </border>
    <border>
      <left style="dotted">
        <color indexed="17"/>
      </left>
      <right/>
      <top style="thin">
        <color indexed="17"/>
      </top>
      <bottom style="thin">
        <color indexed="17"/>
      </bottom>
      <diagonal/>
    </border>
    <border>
      <left style="thin">
        <color indexed="17"/>
      </left>
      <right style="dotted">
        <color indexed="17"/>
      </right>
      <top style="thin">
        <color indexed="17"/>
      </top>
      <bottom style="thin">
        <color indexed="17"/>
      </bottom>
      <diagonal/>
    </border>
    <border>
      <left/>
      <right/>
      <top style="thin">
        <color indexed="17"/>
      </top>
      <bottom style="thin">
        <color indexed="17"/>
      </bottom>
      <diagonal/>
    </border>
    <border>
      <left style="dotted">
        <color indexed="17"/>
      </left>
      <right style="dotted">
        <color indexed="17"/>
      </right>
      <top style="thin">
        <color indexed="17"/>
      </top>
      <bottom style="thin">
        <color indexed="17"/>
      </bottom>
      <diagonal/>
    </border>
    <border>
      <left style="thin">
        <color indexed="17"/>
      </left>
      <right style="thin">
        <color indexed="17"/>
      </right>
      <top style="thin">
        <color indexed="17"/>
      </top>
      <bottom/>
      <diagonal/>
    </border>
    <border>
      <left style="thin">
        <color indexed="17"/>
      </left>
      <right style="hair">
        <color indexed="17"/>
      </right>
      <top style="thin">
        <color indexed="17"/>
      </top>
      <bottom style="hair">
        <color indexed="17"/>
      </bottom>
      <diagonal/>
    </border>
    <border>
      <left style="hair">
        <color indexed="17"/>
      </left>
      <right style="hair">
        <color indexed="17"/>
      </right>
      <top style="thin">
        <color indexed="17"/>
      </top>
      <bottom style="hair">
        <color indexed="17"/>
      </bottom>
      <diagonal/>
    </border>
    <border>
      <left style="hair">
        <color indexed="17"/>
      </left>
      <right/>
      <top style="thin">
        <color indexed="17"/>
      </top>
      <bottom style="hair">
        <color indexed="17"/>
      </bottom>
      <diagonal/>
    </border>
    <border>
      <left style="hair">
        <color indexed="17"/>
      </left>
      <right style="thin">
        <color indexed="17"/>
      </right>
      <top style="thin">
        <color indexed="17"/>
      </top>
      <bottom style="hair">
        <color indexed="17"/>
      </bottom>
      <diagonal/>
    </border>
    <border>
      <left/>
      <right style="hair">
        <color indexed="17"/>
      </right>
      <top style="thin">
        <color indexed="17"/>
      </top>
      <bottom style="hair">
        <color indexed="17"/>
      </bottom>
      <diagonal/>
    </border>
    <border>
      <left style="dotted">
        <color indexed="17"/>
      </left>
      <right/>
      <top style="thin">
        <color indexed="17"/>
      </top>
      <bottom/>
      <diagonal/>
    </border>
    <border>
      <left style="dotted">
        <color indexed="17"/>
      </left>
      <right style="thin">
        <color indexed="17"/>
      </right>
      <top style="thin">
        <color indexed="17"/>
      </top>
      <bottom/>
      <diagonal/>
    </border>
    <border>
      <left style="thin">
        <color indexed="17"/>
      </left>
      <right style="dotted">
        <color indexed="17"/>
      </right>
      <top style="thin">
        <color indexed="17"/>
      </top>
      <bottom/>
      <diagonal/>
    </border>
    <border>
      <left style="dotted">
        <color indexed="17"/>
      </left>
      <right style="dotted">
        <color indexed="17"/>
      </right>
      <top style="thin">
        <color indexed="17"/>
      </top>
      <bottom/>
      <diagonal/>
    </border>
    <border>
      <left style="thin">
        <color indexed="17"/>
      </left>
      <right style="thin">
        <color indexed="17"/>
      </right>
      <top/>
      <bottom/>
      <diagonal/>
    </border>
    <border>
      <left style="thin">
        <color indexed="17"/>
      </left>
      <right style="dotted">
        <color indexed="17"/>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medium">
        <color indexed="64"/>
      </bottom>
      <diagonal/>
    </border>
    <border>
      <left style="thin">
        <color auto="1"/>
      </left>
      <right style="thin">
        <color auto="1"/>
      </right>
      <top/>
      <bottom style="thin">
        <color rgb="FFFF0000"/>
      </bottom>
      <diagonal/>
    </border>
    <border>
      <left/>
      <right/>
      <top/>
      <bottom style="thin">
        <color indexed="64"/>
      </bottom>
      <diagonal/>
    </border>
    <border>
      <left/>
      <right style="thin">
        <color indexed="64"/>
      </right>
      <top/>
      <bottom style="thin">
        <color indexed="64"/>
      </bottom>
      <diagonal/>
    </border>
    <border>
      <left/>
      <right/>
      <top/>
      <bottom style="thin">
        <color indexed="10"/>
      </bottom>
      <diagonal/>
    </border>
  </borders>
  <cellStyleXfs count="5">
    <xf numFmtId="0" fontId="0" fillId="0" borderId="0"/>
    <xf numFmtId="38" fontId="1" fillId="0" borderId="0" applyFont="0" applyFill="0" applyBorder="0" applyAlignment="0" applyProtection="0"/>
    <xf numFmtId="38" fontId="39" fillId="0" borderId="0" applyFont="0" applyFill="0" applyBorder="0" applyAlignment="0" applyProtection="0">
      <alignment vertical="center"/>
    </xf>
    <xf numFmtId="0" fontId="43" fillId="0" borderId="0">
      <alignment vertical="center"/>
    </xf>
    <xf numFmtId="0" fontId="57" fillId="0" borderId="0"/>
  </cellStyleXfs>
  <cellXfs count="1123">
    <xf numFmtId="0" fontId="0" fillId="0" borderId="0" xfId="0"/>
    <xf numFmtId="0" fontId="3" fillId="0" borderId="0" xfId="0" applyFont="1" applyAlignment="1">
      <alignment vertical="center"/>
    </xf>
    <xf numFmtId="0" fontId="5" fillId="0" borderId="0" xfId="0" applyFont="1" applyAlignment="1">
      <alignment vertical="center"/>
    </xf>
    <xf numFmtId="0" fontId="4" fillId="0" borderId="0" xfId="0" applyFont="1" applyAlignment="1">
      <alignment vertical="center"/>
    </xf>
    <xf numFmtId="0" fontId="8" fillId="0" borderId="0" xfId="0" applyFont="1"/>
    <xf numFmtId="0" fontId="4" fillId="0" borderId="0" xfId="0" applyFont="1" applyAlignment="1">
      <alignment horizontal="left" vertical="center" indent="1"/>
    </xf>
    <xf numFmtId="0" fontId="10" fillId="0" borderId="0" xfId="0" applyFont="1"/>
    <xf numFmtId="0" fontId="7" fillId="0" borderId="0" xfId="0" applyFont="1" applyAlignment="1">
      <alignment vertical="center"/>
    </xf>
    <xf numFmtId="0" fontId="7" fillId="0" borderId="1" xfId="0" applyFont="1" applyBorder="1" applyAlignment="1">
      <alignment vertical="center"/>
    </xf>
    <xf numFmtId="0" fontId="3" fillId="0" borderId="0" xfId="0" applyFont="1" applyAlignment="1">
      <alignment horizontal="center" vertical="center"/>
    </xf>
    <xf numFmtId="0" fontId="4" fillId="0" borderId="0" xfId="0" applyFont="1" applyAlignment="1">
      <alignment horizontal="right" vertical="center"/>
    </xf>
    <xf numFmtId="0" fontId="4" fillId="0" borderId="0" xfId="0" applyFont="1" applyAlignment="1">
      <alignment horizontal="center" vertical="center"/>
    </xf>
    <xf numFmtId="0" fontId="3" fillId="0" borderId="1" xfId="0" applyFont="1" applyBorder="1" applyAlignment="1">
      <alignment vertical="center"/>
    </xf>
    <xf numFmtId="0" fontId="3" fillId="0" borderId="0" xfId="0" applyFont="1" applyAlignment="1">
      <alignment horizontal="right" vertical="center"/>
    </xf>
    <xf numFmtId="0" fontId="6" fillId="0" borderId="0" xfId="0" applyFont="1" applyAlignment="1">
      <alignment horizontal="right" vertical="center"/>
    </xf>
    <xf numFmtId="0" fontId="4" fillId="0" borderId="1" xfId="0" applyFont="1" applyBorder="1" applyAlignment="1">
      <alignment vertical="center"/>
    </xf>
    <xf numFmtId="0" fontId="14" fillId="0" borderId="0" xfId="0" applyFont="1" applyAlignment="1">
      <alignment vertical="center"/>
    </xf>
    <xf numFmtId="0" fontId="4" fillId="0" borderId="2" xfId="0" applyFont="1" applyBorder="1" applyAlignment="1">
      <alignment vertical="center"/>
    </xf>
    <xf numFmtId="0" fontId="14" fillId="0" borderId="0" xfId="0" applyFont="1" applyAlignment="1">
      <alignment horizontal="right" vertical="center"/>
    </xf>
    <xf numFmtId="0" fontId="11" fillId="0" borderId="3" xfId="0" applyFont="1" applyBorder="1"/>
    <xf numFmtId="0" fontId="4" fillId="0" borderId="2" xfId="0" applyFont="1" applyBorder="1" applyAlignment="1">
      <alignment vertical="center" justifyLastLine="1"/>
    </xf>
    <xf numFmtId="180" fontId="4" fillId="0" borderId="0" xfId="1" applyNumberFormat="1" applyFont="1" applyBorder="1" applyAlignment="1">
      <alignment vertical="center" shrinkToFit="1"/>
    </xf>
    <xf numFmtId="0" fontId="11" fillId="0" borderId="0" xfId="0" applyFont="1" applyAlignment="1">
      <alignment vertical="center"/>
    </xf>
    <xf numFmtId="1" fontId="12" fillId="2" borderId="0" xfId="0" applyNumberFormat="1" applyFont="1" applyFill="1" applyAlignment="1" applyProtection="1">
      <alignment vertical="center"/>
      <protection locked="0"/>
    </xf>
    <xf numFmtId="182" fontId="11" fillId="0" borderId="0" xfId="0" applyNumberFormat="1" applyFont="1" applyAlignment="1">
      <alignment horizontal="left" vertical="center" shrinkToFit="1"/>
    </xf>
    <xf numFmtId="0" fontId="11" fillId="0" borderId="0" xfId="0" applyFont="1" applyAlignment="1">
      <alignment horizontal="left" vertical="center" shrinkToFit="1"/>
    </xf>
    <xf numFmtId="0" fontId="4" fillId="0" borderId="0" xfId="0" applyFont="1" applyAlignment="1">
      <alignment horizontal="center" vertical="center" wrapText="1"/>
    </xf>
    <xf numFmtId="0" fontId="7" fillId="0" borderId="0" xfId="0" applyFont="1" applyAlignment="1">
      <alignment horizontal="center" vertical="center"/>
    </xf>
    <xf numFmtId="0" fontId="8" fillId="0" borderId="0" xfId="0" applyFont="1" applyAlignment="1">
      <alignment horizontal="center" vertical="center"/>
    </xf>
    <xf numFmtId="180" fontId="4" fillId="0" borderId="0" xfId="1" applyNumberFormat="1" applyFont="1" applyBorder="1" applyAlignment="1" applyProtection="1">
      <alignment vertical="center" shrinkToFit="1"/>
    </xf>
    <xf numFmtId="183" fontId="12" fillId="0" borderId="0" xfId="1" applyNumberFormat="1" applyFont="1" applyBorder="1" applyAlignment="1">
      <alignment vertical="center" shrinkToFit="1"/>
    </xf>
    <xf numFmtId="180" fontId="4" fillId="0" borderId="0" xfId="1" applyNumberFormat="1" applyFont="1" applyFill="1" applyBorder="1" applyAlignment="1" applyProtection="1">
      <alignment vertical="center" shrinkToFit="1"/>
    </xf>
    <xf numFmtId="1" fontId="12" fillId="0" borderId="0" xfId="0" applyNumberFormat="1" applyFont="1" applyAlignment="1">
      <alignment vertical="center"/>
    </xf>
    <xf numFmtId="1" fontId="12" fillId="0" borderId="1" xfId="0" applyNumberFormat="1" applyFont="1" applyBorder="1" applyAlignment="1">
      <alignment vertical="center"/>
    </xf>
    <xf numFmtId="0" fontId="11" fillId="0" borderId="1" xfId="0" applyFont="1" applyBorder="1" applyAlignment="1">
      <alignment vertical="center"/>
    </xf>
    <xf numFmtId="0" fontId="15" fillId="0" borderId="0" xfId="0" applyFont="1" applyAlignment="1">
      <alignment horizontal="distributed" vertical="center" wrapText="1"/>
    </xf>
    <xf numFmtId="49" fontId="6" fillId="0" borderId="2" xfId="0" applyNumberFormat="1" applyFont="1" applyBorder="1" applyAlignment="1">
      <alignment vertical="center"/>
    </xf>
    <xf numFmtId="49" fontId="6" fillId="0" borderId="0" xfId="0" applyNumberFormat="1" applyFont="1" applyAlignment="1">
      <alignment vertical="center"/>
    </xf>
    <xf numFmtId="183" fontId="12" fillId="0" borderId="0" xfId="1" applyNumberFormat="1" applyFont="1" applyFill="1" applyBorder="1" applyAlignment="1" applyProtection="1">
      <alignment vertical="center" shrinkToFit="1"/>
    </xf>
    <xf numFmtId="0" fontId="13" fillId="0" borderId="0" xfId="0" applyFont="1" applyAlignment="1">
      <alignment vertical="center"/>
    </xf>
    <xf numFmtId="0" fontId="13" fillId="0" borderId="0" xfId="0" applyFont="1" applyAlignment="1">
      <alignment horizontal="center" vertical="center"/>
    </xf>
    <xf numFmtId="0" fontId="20" fillId="0" borderId="0" xfId="0" applyFont="1" applyAlignment="1">
      <alignment horizontal="center" vertical="center"/>
    </xf>
    <xf numFmtId="0" fontId="20" fillId="0" borderId="0" xfId="0" applyFont="1" applyAlignment="1">
      <alignment vertical="center"/>
    </xf>
    <xf numFmtId="0" fontId="21" fillId="0" borderId="0" xfId="0" applyFont="1" applyAlignment="1">
      <alignment vertical="center"/>
    </xf>
    <xf numFmtId="0" fontId="23" fillId="0" borderId="0" xfId="0" applyFont="1" applyAlignment="1">
      <alignment vertical="center"/>
    </xf>
    <xf numFmtId="0" fontId="24" fillId="0" borderId="0" xfId="0" applyFont="1" applyAlignment="1">
      <alignment vertical="center"/>
    </xf>
    <xf numFmtId="0" fontId="25" fillId="0" borderId="0" xfId="0" applyFont="1" applyAlignment="1">
      <alignment vertical="center"/>
    </xf>
    <xf numFmtId="0" fontId="26" fillId="0" borderId="0" xfId="0" applyFont="1" applyAlignment="1">
      <alignment vertical="center"/>
    </xf>
    <xf numFmtId="0" fontId="25" fillId="0" borderId="8" xfId="0" applyFont="1" applyBorder="1" applyAlignment="1">
      <alignment vertical="center"/>
    </xf>
    <xf numFmtId="184" fontId="11" fillId="0" borderId="0" xfId="0" applyNumberFormat="1" applyFont="1" applyAlignment="1">
      <alignment vertical="center"/>
    </xf>
    <xf numFmtId="0" fontId="13" fillId="0" borderId="9" xfId="0" applyFont="1" applyBorder="1" applyAlignment="1">
      <alignment vertical="center"/>
    </xf>
    <xf numFmtId="0" fontId="13" fillId="0" borderId="10" xfId="0" applyFont="1" applyBorder="1" applyAlignment="1">
      <alignment vertical="center"/>
    </xf>
    <xf numFmtId="0" fontId="13" fillId="0" borderId="11" xfId="0" applyFont="1" applyBorder="1" applyAlignment="1">
      <alignment vertical="center"/>
    </xf>
    <xf numFmtId="0" fontId="13" fillId="0" borderId="12" xfId="0" applyFont="1" applyBorder="1" applyAlignment="1">
      <alignment vertical="center"/>
    </xf>
    <xf numFmtId="0" fontId="13" fillId="0" borderId="13" xfId="0" applyFont="1" applyBorder="1" applyAlignment="1">
      <alignment vertical="center"/>
    </xf>
    <xf numFmtId="0" fontId="13" fillId="0" borderId="14" xfId="0" applyFont="1" applyBorder="1" applyAlignment="1">
      <alignment vertical="center"/>
    </xf>
    <xf numFmtId="14" fontId="24" fillId="0" borderId="0" xfId="0" applyNumberFormat="1" applyFont="1" applyAlignment="1">
      <alignment vertical="center"/>
    </xf>
    <xf numFmtId="0" fontId="24" fillId="0" borderId="15" xfId="0" applyFont="1" applyBorder="1" applyAlignment="1">
      <alignment vertical="center"/>
    </xf>
    <xf numFmtId="0" fontId="24" fillId="0" borderId="8" xfId="0" applyFont="1" applyBorder="1" applyAlignment="1">
      <alignment horizontal="center" vertical="center"/>
    </xf>
    <xf numFmtId="0" fontId="24" fillId="0" borderId="16" xfId="0" applyFont="1" applyBorder="1" applyAlignment="1">
      <alignment horizontal="center" vertical="center"/>
    </xf>
    <xf numFmtId="0" fontId="24" fillId="0" borderId="16" xfId="0" applyFont="1" applyBorder="1" applyAlignment="1">
      <alignment vertical="center"/>
    </xf>
    <xf numFmtId="0" fontId="19" fillId="0" borderId="17" xfId="0" applyFont="1" applyBorder="1" applyAlignment="1">
      <alignment vertical="center" wrapText="1"/>
    </xf>
    <xf numFmtId="0" fontId="24" fillId="0" borderId="18" xfId="0" applyFont="1" applyBorder="1" applyAlignment="1">
      <alignment horizontal="center" vertical="center"/>
    </xf>
    <xf numFmtId="0" fontId="24" fillId="3" borderId="18" xfId="0" applyFont="1" applyFill="1" applyBorder="1" applyAlignment="1">
      <alignment horizontal="distributed" vertical="center" justifyLastLine="1"/>
    </xf>
    <xf numFmtId="0" fontId="24" fillId="0" borderId="18" xfId="0" applyFont="1" applyBorder="1" applyAlignment="1">
      <alignment horizontal="distributed" vertical="center" justifyLastLine="1"/>
    </xf>
    <xf numFmtId="0" fontId="24" fillId="0" borderId="19" xfId="0" applyFont="1" applyBorder="1" applyAlignment="1">
      <alignment horizontal="distributed" vertical="center" justifyLastLine="1"/>
    </xf>
    <xf numFmtId="0" fontId="24" fillId="0" borderId="20" xfId="0" applyFont="1" applyBorder="1" applyAlignment="1">
      <alignment vertical="center"/>
    </xf>
    <xf numFmtId="0" fontId="19" fillId="0" borderId="21" xfId="0" applyFont="1" applyBorder="1" applyAlignment="1">
      <alignment vertical="center" wrapText="1"/>
    </xf>
    <xf numFmtId="0" fontId="24" fillId="0" borderId="21" xfId="0" applyFont="1" applyBorder="1" applyAlignment="1">
      <alignment vertical="center" wrapText="1"/>
    </xf>
    <xf numFmtId="0" fontId="24" fillId="0" borderId="21" xfId="0" applyFont="1" applyBorder="1" applyAlignment="1">
      <alignment vertical="center"/>
    </xf>
    <xf numFmtId="0" fontId="22" fillId="0" borderId="8" xfId="0" applyFont="1" applyBorder="1" applyAlignment="1">
      <alignment horizontal="center" vertical="center"/>
    </xf>
    <xf numFmtId="0" fontId="24" fillId="0" borderId="22" xfId="0" applyFont="1" applyBorder="1" applyAlignment="1">
      <alignment vertical="center"/>
    </xf>
    <xf numFmtId="0" fontId="19" fillId="0" borderId="8" xfId="0" applyFont="1" applyBorder="1" applyAlignment="1">
      <alignment horizontal="center" vertical="center" wrapText="1"/>
    </xf>
    <xf numFmtId="0" fontId="19" fillId="0" borderId="16" xfId="0" applyFont="1" applyBorder="1" applyAlignment="1">
      <alignment horizontal="center" vertical="center" wrapText="1"/>
    </xf>
    <xf numFmtId="0" fontId="19" fillId="0" borderId="22" xfId="0" applyFont="1" applyBorder="1" applyAlignment="1">
      <alignment horizontal="center" vertical="center" wrapText="1"/>
    </xf>
    <xf numFmtId="0" fontId="24" fillId="3" borderId="8" xfId="0" applyFont="1" applyFill="1" applyBorder="1" applyAlignment="1">
      <alignment horizontal="center" vertical="center"/>
    </xf>
    <xf numFmtId="0" fontId="24" fillId="0" borderId="0" xfId="0" applyFont="1" applyAlignment="1">
      <alignment horizontal="center" vertical="center"/>
    </xf>
    <xf numFmtId="0" fontId="24" fillId="0" borderId="23" xfId="0" applyFont="1" applyBorder="1" applyAlignment="1">
      <alignment vertical="center"/>
    </xf>
    <xf numFmtId="0" fontId="24" fillId="0" borderId="24" xfId="0" applyFont="1" applyBorder="1" applyAlignment="1">
      <alignment vertical="center"/>
    </xf>
    <xf numFmtId="0" fontId="24" fillId="0" borderId="25" xfId="0" applyFont="1" applyBorder="1" applyAlignment="1">
      <alignment vertical="center"/>
    </xf>
    <xf numFmtId="0" fontId="24" fillId="0" borderId="26" xfId="0" applyFont="1" applyBorder="1" applyAlignment="1">
      <alignment vertical="center"/>
    </xf>
    <xf numFmtId="0" fontId="24" fillId="0" borderId="27" xfId="0" applyFont="1" applyBorder="1" applyAlignment="1">
      <alignment vertical="center"/>
    </xf>
    <xf numFmtId="0" fontId="24" fillId="0" borderId="28" xfId="0" applyFont="1" applyBorder="1" applyAlignment="1">
      <alignment vertical="center"/>
    </xf>
    <xf numFmtId="0" fontId="24" fillId="0" borderId="28" xfId="0" applyFont="1" applyBorder="1" applyAlignment="1">
      <alignment horizontal="center" vertical="center"/>
    </xf>
    <xf numFmtId="0" fontId="24" fillId="0" borderId="29" xfId="0" applyFont="1" applyBorder="1" applyAlignment="1">
      <alignment vertical="center"/>
    </xf>
    <xf numFmtId="0" fontId="17" fillId="0" borderId="10" xfId="0" applyFont="1" applyBorder="1" applyAlignment="1">
      <alignment vertical="center"/>
    </xf>
    <xf numFmtId="0" fontId="17" fillId="0" borderId="11" xfId="0" applyFont="1" applyBorder="1" applyAlignment="1">
      <alignment vertical="center"/>
    </xf>
    <xf numFmtId="0" fontId="25" fillId="0" borderId="30" xfId="0" applyFont="1" applyBorder="1" applyAlignment="1">
      <alignment vertical="center"/>
    </xf>
    <xf numFmtId="0" fontId="25" fillId="0" borderId="19" xfId="0" applyFont="1" applyBorder="1" applyAlignment="1">
      <alignment vertical="center"/>
    </xf>
    <xf numFmtId="0" fontId="24" fillId="0" borderId="19" xfId="0" applyFont="1" applyBorder="1" applyAlignment="1">
      <alignment vertical="center"/>
    </xf>
    <xf numFmtId="0" fontId="24" fillId="0" borderId="31" xfId="0" applyFont="1" applyBorder="1" applyAlignment="1">
      <alignment vertical="center"/>
    </xf>
    <xf numFmtId="0" fontId="17" fillId="0" borderId="0" xfId="0" applyFont="1" applyAlignment="1">
      <alignment vertical="center"/>
    </xf>
    <xf numFmtId="0" fontId="17" fillId="0" borderId="32" xfId="0" applyFont="1" applyBorder="1" applyAlignment="1">
      <alignment vertical="center"/>
    </xf>
    <xf numFmtId="0" fontId="25" fillId="0" borderId="31" xfId="0" applyFont="1" applyBorder="1" applyAlignment="1">
      <alignment vertical="center"/>
    </xf>
    <xf numFmtId="0" fontId="25" fillId="0" borderId="33" xfId="0" applyFont="1" applyBorder="1" applyAlignment="1">
      <alignment vertical="center"/>
    </xf>
    <xf numFmtId="0" fontId="17" fillId="0" borderId="31" xfId="0" applyFont="1" applyBorder="1" applyAlignment="1">
      <alignment vertical="center" justifyLastLine="1"/>
    </xf>
    <xf numFmtId="0" fontId="17" fillId="0" borderId="32" xfId="0" applyFont="1" applyBorder="1" applyAlignment="1">
      <alignment vertical="center" justifyLastLine="1"/>
    </xf>
    <xf numFmtId="0" fontId="17" fillId="0" borderId="12" xfId="0" applyFont="1" applyBorder="1" applyAlignment="1">
      <alignment vertical="center" justifyLastLine="1"/>
    </xf>
    <xf numFmtId="0" fontId="17" fillId="0" borderId="14" xfId="0" applyFont="1" applyBorder="1" applyAlignment="1">
      <alignment vertical="center" justifyLastLine="1"/>
    </xf>
    <xf numFmtId="0" fontId="24" fillId="0" borderId="33" xfId="0" applyFont="1" applyBorder="1" applyAlignment="1">
      <alignment vertical="center"/>
    </xf>
    <xf numFmtId="0" fontId="24" fillId="0" borderId="8" xfId="0" applyFont="1" applyBorder="1" applyAlignment="1">
      <alignment vertical="center"/>
    </xf>
    <xf numFmtId="0" fontId="32" fillId="0" borderId="0" xfId="0" applyFont="1" applyAlignment="1">
      <alignment vertical="center"/>
    </xf>
    <xf numFmtId="0" fontId="32" fillId="0" borderId="19" xfId="0" applyFont="1" applyBorder="1" applyAlignment="1">
      <alignment vertical="center"/>
    </xf>
    <xf numFmtId="0" fontId="26" fillId="0" borderId="8" xfId="0" applyFont="1" applyBorder="1" applyAlignment="1">
      <alignment vertical="top" wrapText="1"/>
    </xf>
    <xf numFmtId="0" fontId="26" fillId="0" borderId="0" xfId="0" applyFont="1" applyAlignment="1">
      <alignment vertical="top" wrapText="1"/>
    </xf>
    <xf numFmtId="0" fontId="13" fillId="0" borderId="23" xfId="0" applyFont="1" applyBorder="1" applyAlignment="1">
      <alignment vertical="center"/>
    </xf>
    <xf numFmtId="0" fontId="13" fillId="0" borderId="24" xfId="0" applyFont="1" applyBorder="1" applyAlignment="1">
      <alignment vertical="center"/>
    </xf>
    <xf numFmtId="0" fontId="13" fillId="0" borderId="35" xfId="0" applyFont="1" applyBorder="1" applyAlignment="1">
      <alignment vertical="center"/>
    </xf>
    <xf numFmtId="0" fontId="32" fillId="0" borderId="24" xfId="0" applyFont="1" applyBorder="1" applyAlignment="1">
      <alignment vertical="center"/>
    </xf>
    <xf numFmtId="0" fontId="24" fillId="0" borderId="36" xfId="0" applyFont="1" applyBorder="1" applyAlignment="1">
      <alignment vertical="center"/>
    </xf>
    <xf numFmtId="0" fontId="13" fillId="0" borderId="26" xfId="0" applyFont="1" applyBorder="1" applyAlignment="1">
      <alignment vertical="center"/>
    </xf>
    <xf numFmtId="0" fontId="13" fillId="0" borderId="27" xfId="0" applyFont="1" applyBorder="1" applyAlignment="1">
      <alignment vertical="center"/>
    </xf>
    <xf numFmtId="0" fontId="13" fillId="0" borderId="28" xfId="0" applyFont="1" applyBorder="1" applyAlignment="1">
      <alignment vertical="center"/>
    </xf>
    <xf numFmtId="0" fontId="26" fillId="0" borderId="28" xfId="0" applyFont="1" applyBorder="1" applyAlignment="1">
      <alignment vertical="top" wrapText="1"/>
    </xf>
    <xf numFmtId="0" fontId="12" fillId="2" borderId="5" xfId="0" applyFont="1" applyFill="1" applyBorder="1" applyAlignment="1" applyProtection="1">
      <alignment vertical="center"/>
      <protection locked="0"/>
    </xf>
    <xf numFmtId="0" fontId="12" fillId="2" borderId="1" xfId="0" applyFont="1" applyFill="1" applyBorder="1" applyAlignment="1" applyProtection="1">
      <alignment vertical="center"/>
      <protection locked="0"/>
    </xf>
    <xf numFmtId="180" fontId="11" fillId="0" borderId="0" xfId="0" applyNumberFormat="1" applyFont="1" applyAlignment="1">
      <alignment vertical="center"/>
    </xf>
    <xf numFmtId="0" fontId="21" fillId="0" borderId="0" xfId="0" applyFont="1" applyAlignment="1">
      <alignment horizontal="center" vertical="center"/>
    </xf>
    <xf numFmtId="0" fontId="1" fillId="0" borderId="0" xfId="0" applyFont="1"/>
    <xf numFmtId="0" fontId="0" fillId="0" borderId="0" xfId="0" applyAlignment="1">
      <alignment vertical="center"/>
    </xf>
    <xf numFmtId="0" fontId="0" fillId="0" borderId="0" xfId="0" applyAlignment="1">
      <alignment horizontal="center" vertical="center"/>
    </xf>
    <xf numFmtId="0" fontId="0" fillId="0" borderId="0" xfId="0" applyAlignment="1">
      <alignment horizontal="center" vertical="center" wrapText="1"/>
    </xf>
    <xf numFmtId="0" fontId="0" fillId="0" borderId="32" xfId="0" applyBorder="1" applyAlignment="1">
      <alignment vertical="center"/>
    </xf>
    <xf numFmtId="0" fontId="0" fillId="0" borderId="9" xfId="0" applyBorder="1" applyAlignment="1">
      <alignment vertical="center"/>
    </xf>
    <xf numFmtId="0" fontId="0" fillId="0" borderId="10" xfId="0" applyBorder="1" applyAlignment="1">
      <alignment vertical="center"/>
    </xf>
    <xf numFmtId="0" fontId="0" fillId="0" borderId="31" xfId="0" applyBorder="1" applyAlignment="1">
      <alignment vertical="center"/>
    </xf>
    <xf numFmtId="0" fontId="0" fillId="0" borderId="13" xfId="0" applyBorder="1" applyAlignment="1">
      <alignment vertical="center"/>
    </xf>
    <xf numFmtId="0" fontId="0" fillId="0" borderId="13" xfId="0" applyBorder="1" applyAlignment="1">
      <alignment horizontal="center" vertical="center"/>
    </xf>
    <xf numFmtId="0" fontId="0" fillId="0" borderId="14" xfId="0" applyBorder="1" applyAlignment="1">
      <alignment vertical="center"/>
    </xf>
    <xf numFmtId="0" fontId="0" fillId="0" borderId="12" xfId="0" applyBorder="1" applyAlignment="1">
      <alignment vertical="center"/>
    </xf>
    <xf numFmtId="0" fontId="0" fillId="0" borderId="41" xfId="0" applyBorder="1" applyAlignment="1">
      <alignment vertical="center"/>
    </xf>
    <xf numFmtId="0" fontId="0" fillId="0" borderId="10" xfId="0" applyBorder="1" applyAlignment="1">
      <alignment horizontal="center" vertical="center"/>
    </xf>
    <xf numFmtId="0" fontId="0" fillId="0" borderId="40" xfId="0" applyBorder="1" applyAlignment="1">
      <alignment vertical="center"/>
    </xf>
    <xf numFmtId="0" fontId="0" fillId="0" borderId="42" xfId="0" applyBorder="1" applyAlignment="1">
      <alignment vertical="center"/>
    </xf>
    <xf numFmtId="38" fontId="0" fillId="0" borderId="0" xfId="0" applyNumberFormat="1" applyAlignment="1">
      <alignment vertical="center"/>
    </xf>
    <xf numFmtId="3" fontId="0" fillId="0" borderId="0" xfId="0" applyNumberFormat="1" applyAlignment="1">
      <alignment vertical="center"/>
    </xf>
    <xf numFmtId="0" fontId="34" fillId="0" borderId="0" xfId="0" applyFont="1" applyAlignment="1">
      <alignment vertical="center"/>
    </xf>
    <xf numFmtId="0" fontId="13" fillId="0" borderId="43" xfId="0" applyFont="1" applyBorder="1" applyAlignment="1">
      <alignment horizontal="center" vertical="center"/>
    </xf>
    <xf numFmtId="0" fontId="13" fillId="5" borderId="44" xfId="0" applyFont="1" applyFill="1" applyBorder="1" applyAlignment="1">
      <alignment horizontal="center" vertical="center"/>
    </xf>
    <xf numFmtId="0" fontId="13" fillId="5" borderId="45" xfId="0" applyFont="1" applyFill="1" applyBorder="1" applyAlignment="1">
      <alignment horizontal="center" vertical="center"/>
    </xf>
    <xf numFmtId="0" fontId="11" fillId="0" borderId="0" xfId="0" applyFont="1" applyAlignment="1" applyProtection="1">
      <alignment vertical="center"/>
      <protection locked="0"/>
    </xf>
    <xf numFmtId="0" fontId="35" fillId="0" borderId="0" xfId="0" applyFont="1" applyAlignment="1">
      <alignment vertical="center"/>
    </xf>
    <xf numFmtId="38" fontId="0" fillId="0" borderId="31" xfId="0" applyNumberFormat="1" applyBorder="1" applyAlignment="1">
      <alignment vertical="center"/>
    </xf>
    <xf numFmtId="0" fontId="13" fillId="5" borderId="43" xfId="0" applyFont="1" applyFill="1" applyBorder="1" applyAlignment="1">
      <alignment horizontal="center" vertical="center"/>
    </xf>
    <xf numFmtId="0" fontId="13" fillId="0" borderId="43" xfId="0" applyFont="1" applyBorder="1" applyAlignment="1">
      <alignment vertical="center"/>
    </xf>
    <xf numFmtId="0" fontId="37" fillId="6" borderId="46" xfId="0" applyFont="1" applyFill="1" applyBorder="1" applyAlignment="1">
      <alignment horizontal="center" vertical="center" shrinkToFit="1"/>
    </xf>
    <xf numFmtId="191" fontId="37" fillId="6" borderId="46" xfId="0" applyNumberFormat="1" applyFont="1" applyFill="1" applyBorder="1" applyAlignment="1">
      <alignment horizontal="center" vertical="center"/>
    </xf>
    <xf numFmtId="191" fontId="38" fillId="6" borderId="46" xfId="0" applyNumberFormat="1" applyFont="1" applyFill="1" applyBorder="1" applyAlignment="1">
      <alignment horizontal="center" vertical="center"/>
    </xf>
    <xf numFmtId="191" fontId="38" fillId="6" borderId="11" xfId="0" applyNumberFormat="1" applyFont="1" applyFill="1" applyBorder="1" applyAlignment="1">
      <alignment horizontal="center" vertical="center"/>
    </xf>
    <xf numFmtId="0" fontId="37" fillId="6" borderId="43" xfId="0" applyFont="1" applyFill="1" applyBorder="1" applyAlignment="1">
      <alignment horizontal="center" vertical="center" shrinkToFit="1"/>
    </xf>
    <xf numFmtId="191" fontId="37" fillId="0" borderId="43" xfId="0" applyNumberFormat="1" applyFont="1" applyBorder="1" applyAlignment="1">
      <alignment vertical="center"/>
    </xf>
    <xf numFmtId="0" fontId="37" fillId="6" borderId="44" xfId="0" applyFont="1" applyFill="1" applyBorder="1" applyAlignment="1">
      <alignment horizontal="center" vertical="center" shrinkToFit="1"/>
    </xf>
    <xf numFmtId="191" fontId="37" fillId="6" borderId="43" xfId="0" applyNumberFormat="1" applyFont="1" applyFill="1" applyBorder="1" applyAlignment="1">
      <alignment horizontal="center" vertical="center"/>
    </xf>
    <xf numFmtId="191" fontId="38" fillId="6" borderId="43" xfId="0" applyNumberFormat="1" applyFont="1" applyFill="1" applyBorder="1" applyAlignment="1">
      <alignment horizontal="center" vertical="center"/>
    </xf>
    <xf numFmtId="0" fontId="38" fillId="0" borderId="11" xfId="0" applyFont="1" applyBorder="1" applyAlignment="1">
      <alignment horizontal="center" vertical="center"/>
    </xf>
    <xf numFmtId="0" fontId="38" fillId="0" borderId="14" xfId="0" applyFont="1" applyBorder="1" applyAlignment="1">
      <alignment horizontal="center" vertical="center"/>
    </xf>
    <xf numFmtId="0" fontId="38" fillId="0" borderId="0" xfId="0" applyFont="1" applyAlignment="1">
      <alignment vertical="center"/>
    </xf>
    <xf numFmtId="191" fontId="38" fillId="0" borderId="0" xfId="0" applyNumberFormat="1" applyFont="1" applyAlignment="1">
      <alignment vertical="center"/>
    </xf>
    <xf numFmtId="191" fontId="38" fillId="0" borderId="43" xfId="0" applyNumberFormat="1" applyFont="1" applyBorder="1" applyAlignment="1">
      <alignment vertical="center"/>
    </xf>
    <xf numFmtId="191" fontId="38" fillId="0" borderId="42" xfId="0" applyNumberFormat="1" applyFont="1" applyBorder="1" applyAlignment="1">
      <alignment vertical="center"/>
    </xf>
    <xf numFmtId="191" fontId="37" fillId="0" borderId="44" xfId="0" applyNumberFormat="1" applyFont="1" applyBorder="1" applyAlignment="1">
      <alignment vertical="center"/>
    </xf>
    <xf numFmtId="191" fontId="38" fillId="0" borderId="44" xfId="0" applyNumberFormat="1" applyFont="1" applyBorder="1" applyAlignment="1">
      <alignment vertical="center"/>
    </xf>
    <xf numFmtId="191" fontId="0" fillId="0" borderId="0" xfId="0" applyNumberFormat="1" applyAlignment="1">
      <alignment vertical="center"/>
    </xf>
    <xf numFmtId="0" fontId="22" fillId="0" borderId="0" xfId="0" applyFont="1" applyAlignment="1">
      <alignment horizontal="center" vertical="center"/>
    </xf>
    <xf numFmtId="0" fontId="40" fillId="0" borderId="0" xfId="0" applyFont="1" applyAlignment="1">
      <alignment vertical="center"/>
    </xf>
    <xf numFmtId="0" fontId="41" fillId="0" borderId="0" xfId="0" applyFont="1" applyAlignment="1">
      <alignment vertical="center"/>
    </xf>
    <xf numFmtId="191" fontId="0" fillId="0" borderId="13" xfId="0" applyNumberFormat="1" applyBorder="1" applyAlignment="1">
      <alignment vertical="center"/>
    </xf>
    <xf numFmtId="0" fontId="0" fillId="8" borderId="0" xfId="0" applyFill="1" applyAlignment="1">
      <alignment horizontal="center" vertical="center" wrapText="1"/>
    </xf>
    <xf numFmtId="0" fontId="0" fillId="8" borderId="0" xfId="0" applyFill="1" applyAlignment="1">
      <alignment horizontal="center" vertical="center"/>
    </xf>
    <xf numFmtId="0" fontId="0" fillId="8" borderId="10" xfId="0" applyFill="1" applyBorder="1" applyAlignment="1">
      <alignment vertical="center"/>
    </xf>
    <xf numFmtId="0" fontId="0" fillId="8" borderId="0" xfId="0" applyFill="1" applyAlignment="1">
      <alignment vertical="center"/>
    </xf>
    <xf numFmtId="0" fontId="0" fillId="8" borderId="13" xfId="0" applyFill="1" applyBorder="1" applyAlignment="1">
      <alignment vertical="center"/>
    </xf>
    <xf numFmtId="0" fontId="0" fillId="8" borderId="11" xfId="0" applyFill="1" applyBorder="1" applyAlignment="1">
      <alignment vertical="center"/>
    </xf>
    <xf numFmtId="0" fontId="0" fillId="8" borderId="32" xfId="0" applyFill="1" applyBorder="1" applyAlignment="1">
      <alignment vertical="center"/>
    </xf>
    <xf numFmtId="0" fontId="0" fillId="8" borderId="14" xfId="0" applyFill="1" applyBorder="1" applyAlignment="1">
      <alignment vertical="center"/>
    </xf>
    <xf numFmtId="0" fontId="11" fillId="0" borderId="37" xfId="0" applyFont="1" applyBorder="1" applyAlignment="1">
      <alignment vertical="center"/>
    </xf>
    <xf numFmtId="0" fontId="0" fillId="0" borderId="37" xfId="0" applyBorder="1" applyAlignment="1">
      <alignment horizontal="center" vertical="center"/>
    </xf>
    <xf numFmtId="0" fontId="0" fillId="0" borderId="139" xfId="0" applyBorder="1" applyAlignment="1">
      <alignment horizontal="center" vertical="center"/>
    </xf>
    <xf numFmtId="0" fontId="0" fillId="0" borderId="140" xfId="0" applyBorder="1" applyAlignment="1">
      <alignment vertical="center"/>
    </xf>
    <xf numFmtId="0" fontId="11" fillId="0" borderId="131" xfId="0" applyFont="1" applyBorder="1" applyAlignment="1">
      <alignment horizontal="center" vertical="center"/>
    </xf>
    <xf numFmtId="0" fontId="11" fillId="0" borderId="44" xfId="0" applyFont="1" applyBorder="1" applyAlignment="1">
      <alignment horizontal="center" vertical="center"/>
    </xf>
    <xf numFmtId="0" fontId="11" fillId="0" borderId="12" xfId="0" applyFont="1" applyBorder="1" applyAlignment="1">
      <alignment horizontal="center" vertical="center"/>
    </xf>
    <xf numFmtId="0" fontId="11" fillId="0" borderId="45" xfId="0" applyFont="1" applyBorder="1" applyAlignment="1">
      <alignment horizontal="center" vertical="center"/>
    </xf>
    <xf numFmtId="0" fontId="45" fillId="0" borderId="0" xfId="0" applyFont="1" applyAlignment="1">
      <alignment horizontal="center" vertical="center"/>
    </xf>
    <xf numFmtId="0" fontId="45" fillId="0" borderId="1" xfId="0" applyFont="1" applyBorder="1" applyAlignment="1">
      <alignment horizontal="center" vertical="center"/>
    </xf>
    <xf numFmtId="0" fontId="13" fillId="5" borderId="141" xfId="0" applyFont="1" applyFill="1" applyBorder="1" applyAlignment="1">
      <alignment horizontal="center" vertical="center"/>
    </xf>
    <xf numFmtId="0" fontId="13" fillId="5" borderId="13" xfId="0" applyFont="1" applyFill="1" applyBorder="1" applyAlignment="1">
      <alignment horizontal="center" vertical="center"/>
    </xf>
    <xf numFmtId="0" fontId="12" fillId="0" borderId="44" xfId="0" applyFont="1" applyBorder="1" applyAlignment="1">
      <alignment vertical="center"/>
    </xf>
    <xf numFmtId="0" fontId="12" fillId="0" borderId="44" xfId="0" applyFont="1" applyBorder="1" applyAlignment="1">
      <alignment horizontal="center" vertical="center"/>
    </xf>
    <xf numFmtId="180" fontId="12" fillId="0" borderId="44" xfId="0" applyNumberFormat="1" applyFont="1" applyBorder="1" applyAlignment="1">
      <alignment horizontal="right" vertical="center"/>
    </xf>
    <xf numFmtId="180" fontId="12" fillId="0" borderId="12" xfId="0" applyNumberFormat="1" applyFont="1" applyBorder="1" applyAlignment="1">
      <alignment horizontal="right" vertical="center"/>
    </xf>
    <xf numFmtId="0" fontId="46" fillId="0" borderId="44" xfId="0" applyFont="1" applyBorder="1" applyAlignment="1">
      <alignment horizontal="center" vertical="center"/>
    </xf>
    <xf numFmtId="0" fontId="46" fillId="0" borderId="12" xfId="0" applyFont="1" applyBorder="1" applyAlignment="1">
      <alignment horizontal="center" vertical="center"/>
    </xf>
    <xf numFmtId="180" fontId="46" fillId="0" borderId="44" xfId="0" applyNumberFormat="1" applyFont="1" applyBorder="1" applyAlignment="1">
      <alignment horizontal="right" vertical="center"/>
    </xf>
    <xf numFmtId="0" fontId="0" fillId="0" borderId="143" xfId="0" applyBorder="1" applyAlignment="1">
      <alignment vertical="center"/>
    </xf>
    <xf numFmtId="0" fontId="0" fillId="0" borderId="142" xfId="0" applyBorder="1" applyAlignment="1">
      <alignment vertical="center"/>
    </xf>
    <xf numFmtId="0" fontId="0" fillId="9" borderId="0" xfId="0" applyFill="1" applyAlignment="1">
      <alignment vertical="center" wrapText="1"/>
    </xf>
    <xf numFmtId="0" fontId="0" fillId="9" borderId="0" xfId="0" applyFill="1" applyAlignment="1">
      <alignment horizontal="center" vertical="center" wrapText="1"/>
    </xf>
    <xf numFmtId="0" fontId="0" fillId="0" borderId="144" xfId="0" applyBorder="1" applyAlignment="1">
      <alignment vertical="center"/>
    </xf>
    <xf numFmtId="0" fontId="0" fillId="9" borderId="0" xfId="0" applyFill="1" applyAlignment="1">
      <alignment vertical="center"/>
    </xf>
    <xf numFmtId="0" fontId="37" fillId="6" borderId="145" xfId="0" applyFont="1" applyFill="1" applyBorder="1" applyAlignment="1">
      <alignment horizontal="center" vertical="center" shrinkToFit="1"/>
    </xf>
    <xf numFmtId="0" fontId="37" fillId="6" borderId="149" xfId="0" applyFont="1" applyFill="1" applyBorder="1" applyAlignment="1">
      <alignment horizontal="center" vertical="center" shrinkToFit="1"/>
    </xf>
    <xf numFmtId="0" fontId="38" fillId="6" borderId="145" xfId="0" applyFont="1" applyFill="1" applyBorder="1" applyAlignment="1">
      <alignment horizontal="center" vertical="center"/>
    </xf>
    <xf numFmtId="191" fontId="37" fillId="6" borderId="145" xfId="0" applyNumberFormat="1" applyFont="1" applyFill="1" applyBorder="1" applyAlignment="1">
      <alignment horizontal="center" vertical="center"/>
    </xf>
    <xf numFmtId="191" fontId="38" fillId="6" borderId="145" xfId="0" applyNumberFormat="1" applyFont="1" applyFill="1" applyBorder="1" applyAlignment="1">
      <alignment horizontal="center" vertical="center"/>
    </xf>
    <xf numFmtId="191" fontId="37" fillId="6" borderId="149" xfId="0" applyNumberFormat="1" applyFont="1" applyFill="1" applyBorder="1" applyAlignment="1">
      <alignment horizontal="center" vertical="center"/>
    </xf>
    <xf numFmtId="191" fontId="38" fillId="6" borderId="149" xfId="0" applyNumberFormat="1" applyFont="1" applyFill="1" applyBorder="1" applyAlignment="1">
      <alignment horizontal="center" vertical="center"/>
    </xf>
    <xf numFmtId="191" fontId="38" fillId="6" borderId="148" xfId="0" applyNumberFormat="1" applyFont="1" applyFill="1" applyBorder="1" applyAlignment="1">
      <alignment horizontal="center" vertical="center"/>
    </xf>
    <xf numFmtId="0" fontId="38" fillId="12" borderId="145" xfId="0" applyFont="1" applyFill="1" applyBorder="1" applyAlignment="1">
      <alignment horizontal="center" vertical="center"/>
    </xf>
    <xf numFmtId="0" fontId="38" fillId="0" borderId="148" xfId="0" applyFont="1" applyBorder="1" applyAlignment="1">
      <alignment horizontal="center" vertical="center"/>
    </xf>
    <xf numFmtId="0" fontId="49" fillId="13" borderId="150" xfId="0" applyFont="1" applyFill="1" applyBorder="1"/>
    <xf numFmtId="0" fontId="51" fillId="13" borderId="151" xfId="0" applyFont="1" applyFill="1" applyBorder="1"/>
    <xf numFmtId="0" fontId="38" fillId="13" borderId="145" xfId="0" applyFont="1" applyFill="1" applyBorder="1" applyAlignment="1">
      <alignment vertical="center"/>
    </xf>
    <xf numFmtId="191" fontId="38" fillId="0" borderId="145" xfId="0" applyNumberFormat="1" applyFont="1" applyBorder="1" applyAlignment="1">
      <alignment vertical="center"/>
    </xf>
    <xf numFmtId="0" fontId="52" fillId="0" borderId="31" xfId="0" applyFont="1" applyBorder="1"/>
    <xf numFmtId="0" fontId="52" fillId="0" borderId="0" xfId="0" applyFont="1" applyAlignment="1">
      <alignment horizontal="right"/>
    </xf>
    <xf numFmtId="0" fontId="52" fillId="0" borderId="0" xfId="0" applyFont="1"/>
    <xf numFmtId="0" fontId="38" fillId="0" borderId="145" xfId="0" applyFont="1" applyBorder="1" applyAlignment="1">
      <alignment vertical="center"/>
    </xf>
    <xf numFmtId="0" fontId="51" fillId="0" borderId="0" xfId="0" applyFont="1"/>
    <xf numFmtId="20" fontId="52" fillId="0" borderId="0" xfId="0" quotePrefix="1" applyNumberFormat="1" applyFont="1"/>
    <xf numFmtId="0" fontId="52" fillId="8" borderId="0" xfId="0" applyFont="1" applyFill="1"/>
    <xf numFmtId="0" fontId="38" fillId="0" borderId="91" xfId="0" applyFont="1" applyBorder="1" applyAlignment="1">
      <alignment vertical="center"/>
    </xf>
    <xf numFmtId="0" fontId="51" fillId="0" borderId="91" xfId="0" applyFont="1" applyBorder="1"/>
    <xf numFmtId="0" fontId="52" fillId="0" borderId="12" xfId="0" applyFont="1" applyBorder="1"/>
    <xf numFmtId="0" fontId="52" fillId="0" borderId="13" xfId="0" applyFont="1" applyBorder="1" applyAlignment="1">
      <alignment horizontal="right"/>
    </xf>
    <xf numFmtId="20" fontId="52" fillId="0" borderId="13" xfId="0" quotePrefix="1" applyNumberFormat="1" applyFont="1" applyBorder="1"/>
    <xf numFmtId="0" fontId="53" fillId="8" borderId="13" xfId="0" applyFont="1" applyFill="1" applyBorder="1"/>
    <xf numFmtId="0" fontId="52" fillId="8" borderId="13" xfId="0" applyFont="1" applyFill="1" applyBorder="1"/>
    <xf numFmtId="0" fontId="51" fillId="0" borderId="44" xfId="0" applyFont="1" applyBorder="1"/>
    <xf numFmtId="0" fontId="52" fillId="0" borderId="13" xfId="0" applyFont="1" applyBorder="1"/>
    <xf numFmtId="0" fontId="52" fillId="0" borderId="91" xfId="0" applyFont="1" applyBorder="1"/>
    <xf numFmtId="0" fontId="52" fillId="0" borderId="44" xfId="0" applyFont="1" applyBorder="1"/>
    <xf numFmtId="0" fontId="51" fillId="0" borderId="13" xfId="0" applyFont="1" applyBorder="1"/>
    <xf numFmtId="0" fontId="54" fillId="0" borderId="0" xfId="0" applyFont="1"/>
    <xf numFmtId="0" fontId="52" fillId="13" borderId="151" xfId="0" applyFont="1" applyFill="1" applyBorder="1"/>
    <xf numFmtId="0" fontId="38" fillId="0" borderId="44" xfId="0" applyFont="1" applyBorder="1" applyAlignment="1">
      <alignment vertical="center"/>
    </xf>
    <xf numFmtId="180" fontId="12" fillId="0" borderId="0" xfId="1" applyNumberFormat="1" applyFont="1" applyBorder="1" applyAlignment="1">
      <alignment vertical="center" shrinkToFit="1"/>
    </xf>
    <xf numFmtId="0" fontId="4" fillId="0" borderId="1" xfId="0" applyFont="1" applyBorder="1" applyAlignment="1">
      <alignment horizontal="center" vertical="center"/>
    </xf>
    <xf numFmtId="180" fontId="12" fillId="0" borderId="4" xfId="1" applyNumberFormat="1" applyFont="1" applyBorder="1" applyAlignment="1">
      <alignment vertical="center" shrinkToFit="1"/>
    </xf>
    <xf numFmtId="180" fontId="12" fillId="0" borderId="5" xfId="1" applyNumberFormat="1" applyFont="1" applyFill="1" applyBorder="1" applyAlignment="1" applyProtection="1">
      <alignment vertical="center" shrinkToFit="1"/>
    </xf>
    <xf numFmtId="180" fontId="12" fillId="0" borderId="4" xfId="1" applyNumberFormat="1" applyFont="1" applyFill="1" applyBorder="1" applyAlignment="1" applyProtection="1">
      <alignment vertical="center" shrinkToFit="1"/>
    </xf>
    <xf numFmtId="180" fontId="12" fillId="0" borderId="0" xfId="1" applyNumberFormat="1" applyFont="1" applyFill="1" applyBorder="1" applyAlignment="1" applyProtection="1">
      <alignment vertical="center" shrinkToFit="1"/>
    </xf>
    <xf numFmtId="49" fontId="12" fillId="0" borderId="0" xfId="0" applyNumberFormat="1" applyFont="1" applyAlignment="1">
      <alignment horizontal="center" vertical="center"/>
    </xf>
    <xf numFmtId="0" fontId="11" fillId="0" borderId="0" xfId="0" applyFont="1" applyAlignment="1">
      <alignment horizontal="center" vertical="center"/>
    </xf>
    <xf numFmtId="0" fontId="0" fillId="0" borderId="133" xfId="0" applyBorder="1" applyAlignment="1">
      <alignment horizontal="center" vertical="center"/>
    </xf>
    <xf numFmtId="0" fontId="4" fillId="0" borderId="0" xfId="0" applyFont="1" applyAlignment="1">
      <alignment vertical="center" wrapText="1"/>
    </xf>
    <xf numFmtId="0" fontId="13" fillId="0" borderId="181" xfId="0" applyFont="1" applyBorder="1" applyAlignment="1">
      <alignment horizontal="center" vertical="center" wrapText="1"/>
    </xf>
    <xf numFmtId="49" fontId="13" fillId="0" borderId="183" xfId="0" applyNumberFormat="1" applyFont="1" applyBorder="1" applyAlignment="1">
      <alignment horizontal="center" vertical="center" wrapText="1"/>
    </xf>
    <xf numFmtId="0" fontId="13" fillId="5" borderId="181" xfId="0" applyFont="1" applyFill="1" applyBorder="1" applyAlignment="1">
      <alignment horizontal="center" vertical="center" wrapText="1"/>
    </xf>
    <xf numFmtId="0" fontId="13" fillId="5" borderId="0" xfId="0" applyFont="1" applyFill="1" applyAlignment="1">
      <alignment horizontal="center" vertical="center"/>
    </xf>
    <xf numFmtId="0" fontId="13" fillId="5" borderId="179" xfId="0" applyFont="1" applyFill="1" applyBorder="1" applyAlignment="1">
      <alignment horizontal="center" vertical="center" wrapText="1"/>
    </xf>
    <xf numFmtId="49" fontId="13" fillId="0" borderId="185" xfId="0" applyNumberFormat="1" applyFont="1" applyBorder="1" applyAlignment="1">
      <alignment horizontal="center" vertical="center" wrapText="1"/>
    </xf>
    <xf numFmtId="0" fontId="13" fillId="5" borderId="184" xfId="0" applyFont="1" applyFill="1" applyBorder="1" applyAlignment="1">
      <alignment horizontal="center" vertical="center" wrapText="1"/>
    </xf>
    <xf numFmtId="49" fontId="13" fillId="0" borderId="190" xfId="0" applyNumberFormat="1" applyFont="1" applyBorder="1" applyAlignment="1">
      <alignment horizontal="center" vertical="center" wrapText="1"/>
    </xf>
    <xf numFmtId="0" fontId="13" fillId="0" borderId="184" xfId="0" applyFont="1" applyBorder="1" applyAlignment="1">
      <alignment horizontal="center" vertical="center" wrapText="1"/>
    </xf>
    <xf numFmtId="0" fontId="13" fillId="0" borderId="195" xfId="0" applyFont="1" applyBorder="1" applyAlignment="1">
      <alignment horizontal="center" vertical="center"/>
    </xf>
    <xf numFmtId="0" fontId="13" fillId="0" borderId="196" xfId="0" applyFont="1" applyBorder="1" applyAlignment="1">
      <alignment horizontal="center" vertical="center"/>
    </xf>
    <xf numFmtId="0" fontId="13" fillId="0" borderId="195" xfId="0" applyFont="1" applyBorder="1" applyAlignment="1">
      <alignment vertical="center"/>
    </xf>
    <xf numFmtId="0" fontId="13" fillId="5" borderId="195" xfId="0" applyFont="1" applyFill="1" applyBorder="1" applyAlignment="1">
      <alignment horizontal="center" vertical="center"/>
    </xf>
    <xf numFmtId="0" fontId="13" fillId="5" borderId="198" xfId="0" applyFont="1" applyFill="1" applyBorder="1" applyAlignment="1">
      <alignment horizontal="center" vertical="center"/>
    </xf>
    <xf numFmtId="0" fontId="13" fillId="5" borderId="187" xfId="0" applyFont="1" applyFill="1" applyBorder="1" applyAlignment="1">
      <alignment horizontal="center" vertical="center"/>
    </xf>
    <xf numFmtId="0" fontId="13" fillId="5" borderId="186" xfId="0" applyFont="1" applyFill="1" applyBorder="1" applyAlignment="1">
      <alignment horizontal="center" vertical="center"/>
    </xf>
    <xf numFmtId="0" fontId="13" fillId="5" borderId="196" xfId="0" applyFont="1" applyFill="1" applyBorder="1" applyAlignment="1">
      <alignment horizontal="center" vertical="center"/>
    </xf>
    <xf numFmtId="0" fontId="13" fillId="5" borderId="202" xfId="0" applyFont="1" applyFill="1" applyBorder="1" applyAlignment="1">
      <alignment horizontal="center" vertical="center"/>
    </xf>
    <xf numFmtId="0" fontId="13" fillId="5" borderId="203" xfId="0" applyFont="1" applyFill="1" applyBorder="1" applyAlignment="1">
      <alignment horizontal="center" vertical="center"/>
    </xf>
    <xf numFmtId="0" fontId="13" fillId="5" borderId="200" xfId="0" applyFont="1" applyFill="1" applyBorder="1" applyAlignment="1">
      <alignment horizontal="center" vertical="center"/>
    </xf>
    <xf numFmtId="0" fontId="13" fillId="5" borderId="201" xfId="0" applyFont="1" applyFill="1" applyBorder="1" applyAlignment="1">
      <alignment horizontal="center" vertical="center"/>
    </xf>
    <xf numFmtId="0" fontId="13" fillId="5" borderId="204" xfId="0" applyFont="1" applyFill="1" applyBorder="1" applyAlignment="1">
      <alignment horizontal="center" vertical="center"/>
    </xf>
    <xf numFmtId="49" fontId="13" fillId="8" borderId="183" xfId="0" applyNumberFormat="1" applyFont="1" applyFill="1" applyBorder="1" applyAlignment="1">
      <alignment horizontal="center" vertical="center" wrapText="1"/>
    </xf>
    <xf numFmtId="0" fontId="13" fillId="8" borderId="181" xfId="0" applyFont="1" applyFill="1" applyBorder="1" applyAlignment="1">
      <alignment horizontal="center" vertical="center" wrapText="1"/>
    </xf>
    <xf numFmtId="0" fontId="9" fillId="0" borderId="0" xfId="0" applyFont="1" applyAlignment="1">
      <alignment vertical="center" wrapText="1"/>
    </xf>
    <xf numFmtId="0" fontId="6" fillId="0" borderId="175" xfId="0" applyFont="1" applyBorder="1" applyAlignment="1">
      <alignment horizontal="center" vertical="center"/>
    </xf>
    <xf numFmtId="0" fontId="5" fillId="0" borderId="210" xfId="0" applyFont="1" applyBorder="1" applyAlignment="1">
      <alignment horizontal="left" vertical="top"/>
    </xf>
    <xf numFmtId="0" fontId="5" fillId="0" borderId="213" xfId="0" applyFont="1" applyBorder="1" applyAlignment="1">
      <alignment vertical="center"/>
    </xf>
    <xf numFmtId="0" fontId="5" fillId="0" borderId="174" xfId="0" applyFont="1" applyBorder="1" applyAlignment="1">
      <alignment vertical="center"/>
    </xf>
    <xf numFmtId="0" fontId="5" fillId="0" borderId="172" xfId="0" applyFont="1" applyBorder="1" applyAlignment="1">
      <alignment horizontal="left" vertical="top"/>
    </xf>
    <xf numFmtId="0" fontId="4" fillId="0" borderId="176" xfId="0" applyFont="1" applyBorder="1" applyAlignment="1">
      <alignment horizontal="center" vertical="center"/>
    </xf>
    <xf numFmtId="1" fontId="12" fillId="0" borderId="173" xfId="0" applyNumberFormat="1" applyFont="1" applyBorder="1" applyAlignment="1">
      <alignment vertical="center"/>
    </xf>
    <xf numFmtId="0" fontId="4" fillId="0" borderId="173" xfId="0" applyFont="1" applyBorder="1" applyAlignment="1">
      <alignment horizontal="center" vertical="center"/>
    </xf>
    <xf numFmtId="38" fontId="6" fillId="0" borderId="173" xfId="1" applyFont="1" applyFill="1" applyBorder="1" applyAlignment="1" applyProtection="1">
      <alignment horizontal="right" vertical="top" shrinkToFit="1"/>
    </xf>
    <xf numFmtId="38" fontId="13" fillId="0" borderId="172" xfId="1" applyFont="1" applyFill="1" applyBorder="1" applyAlignment="1" applyProtection="1">
      <alignment shrinkToFit="1"/>
    </xf>
    <xf numFmtId="38" fontId="13" fillId="0" borderId="173" xfId="1" applyFont="1" applyFill="1" applyBorder="1" applyAlignment="1" applyProtection="1">
      <alignment shrinkToFit="1"/>
    </xf>
    <xf numFmtId="38" fontId="6" fillId="0" borderId="176" xfId="1" applyFont="1" applyFill="1" applyBorder="1" applyAlignment="1" applyProtection="1">
      <alignment horizontal="right" vertical="top" shrinkToFit="1"/>
    </xf>
    <xf numFmtId="38" fontId="13" fillId="0" borderId="176" xfId="1" applyFont="1" applyFill="1" applyBorder="1" applyAlignment="1" applyProtection="1">
      <alignment shrinkToFit="1"/>
    </xf>
    <xf numFmtId="180" fontId="4" fillId="0" borderId="173" xfId="1" applyNumberFormat="1" applyFont="1" applyFill="1" applyBorder="1" applyAlignment="1" applyProtection="1">
      <alignment vertical="center" shrinkToFit="1"/>
    </xf>
    <xf numFmtId="180" fontId="12" fillId="0" borderId="172" xfId="1" applyNumberFormat="1" applyFont="1" applyFill="1" applyBorder="1" applyAlignment="1" applyProtection="1">
      <alignment vertical="center" shrinkToFit="1"/>
    </xf>
    <xf numFmtId="180" fontId="12" fillId="0" borderId="173" xfId="1" applyNumberFormat="1" applyFont="1" applyFill="1" applyBorder="1" applyAlignment="1" applyProtection="1">
      <alignment vertical="center" shrinkToFit="1"/>
    </xf>
    <xf numFmtId="180" fontId="12" fillId="0" borderId="176" xfId="1" applyNumberFormat="1" applyFont="1" applyFill="1" applyBorder="1" applyAlignment="1" applyProtection="1">
      <alignment vertical="center" shrinkToFit="1"/>
    </xf>
    <xf numFmtId="181" fontId="12" fillId="0" borderId="176" xfId="1" applyNumberFormat="1" applyFont="1" applyFill="1" applyBorder="1" applyAlignment="1" applyProtection="1">
      <alignment vertical="center" shrinkToFit="1"/>
    </xf>
    <xf numFmtId="180" fontId="12" fillId="0" borderId="177" xfId="1" applyNumberFormat="1" applyFont="1" applyFill="1" applyBorder="1" applyAlignment="1" applyProtection="1">
      <alignment vertical="center" shrinkToFit="1"/>
    </xf>
    <xf numFmtId="180" fontId="12" fillId="0" borderId="182" xfId="1" applyNumberFormat="1" applyFont="1" applyFill="1" applyBorder="1" applyAlignment="1" applyProtection="1">
      <alignment vertical="center" shrinkToFit="1"/>
    </xf>
    <xf numFmtId="181" fontId="12" fillId="0" borderId="182" xfId="1" applyNumberFormat="1" applyFont="1" applyBorder="1" applyAlignment="1">
      <alignment vertical="center" shrinkToFit="1"/>
    </xf>
    <xf numFmtId="0" fontId="14" fillId="0" borderId="0" xfId="0" applyFont="1" applyAlignment="1">
      <alignment horizontal="left" vertical="center"/>
    </xf>
    <xf numFmtId="0" fontId="11" fillId="0" borderId="152" xfId="0" applyFont="1" applyBorder="1" applyAlignment="1">
      <alignment vertical="center"/>
    </xf>
    <xf numFmtId="0" fontId="8" fillId="0" borderId="0" xfId="0" applyFont="1" applyAlignment="1">
      <alignment vertical="center" wrapText="1"/>
    </xf>
    <xf numFmtId="0" fontId="0" fillId="0" borderId="152" xfId="0" applyBorder="1" applyAlignment="1">
      <alignment horizontal="center" vertical="center"/>
    </xf>
    <xf numFmtId="0" fontId="12" fillId="0" borderId="206" xfId="0" applyFont="1" applyBorder="1" applyAlignment="1">
      <alignment horizontal="center" vertical="center"/>
    </xf>
    <xf numFmtId="0" fontId="12" fillId="0" borderId="195" xfId="0" applyFont="1" applyBorder="1" applyAlignment="1">
      <alignment horizontal="center" vertical="center"/>
    </xf>
    <xf numFmtId="0" fontId="11" fillId="0" borderId="227" xfId="0" applyFont="1" applyBorder="1" applyAlignment="1">
      <alignment horizontal="center" vertical="center"/>
    </xf>
    <xf numFmtId="0" fontId="11" fillId="0" borderId="196" xfId="0" applyFont="1" applyBorder="1" applyAlignment="1">
      <alignment horizontal="center" vertical="center"/>
    </xf>
    <xf numFmtId="0" fontId="12" fillId="2" borderId="172" xfId="0" applyFont="1" applyFill="1" applyBorder="1" applyAlignment="1" applyProtection="1">
      <alignment vertical="center"/>
      <protection locked="0"/>
    </xf>
    <xf numFmtId="1" fontId="12" fillId="2" borderId="173" xfId="0" applyNumberFormat="1" applyFont="1" applyFill="1" applyBorder="1" applyAlignment="1" applyProtection="1">
      <alignment vertical="center"/>
      <protection locked="0"/>
    </xf>
    <xf numFmtId="0" fontId="12" fillId="2" borderId="173" xfId="0" applyFont="1" applyFill="1" applyBorder="1" applyAlignment="1" applyProtection="1">
      <alignment vertical="center"/>
      <protection locked="0"/>
    </xf>
    <xf numFmtId="38" fontId="6" fillId="0" borderId="173" xfId="1" applyFont="1" applyBorder="1" applyAlignment="1">
      <alignment horizontal="right" vertical="top" shrinkToFit="1"/>
    </xf>
    <xf numFmtId="38" fontId="13" fillId="0" borderId="172" xfId="1" applyFont="1" applyBorder="1" applyAlignment="1">
      <alignment shrinkToFit="1"/>
    </xf>
    <xf numFmtId="38" fontId="13" fillId="0" borderId="173" xfId="1" applyFont="1" applyBorder="1" applyAlignment="1">
      <alignment shrinkToFit="1"/>
    </xf>
    <xf numFmtId="38" fontId="6" fillId="0" borderId="176" xfId="1" applyFont="1" applyBorder="1" applyAlignment="1">
      <alignment horizontal="right" vertical="top" shrinkToFit="1"/>
    </xf>
    <xf numFmtId="0" fontId="11" fillId="0" borderId="179" xfId="0" applyFont="1" applyBorder="1" applyAlignment="1">
      <alignment horizontal="center" vertical="center"/>
    </xf>
    <xf numFmtId="0" fontId="11" fillId="0" borderId="206" xfId="0" applyFont="1" applyBorder="1" applyAlignment="1">
      <alignment horizontal="center" vertical="center"/>
    </xf>
    <xf numFmtId="180" fontId="12" fillId="0" borderId="206" xfId="0" applyNumberFormat="1" applyFont="1" applyBorder="1" applyAlignment="1">
      <alignment horizontal="right" vertical="center"/>
    </xf>
    <xf numFmtId="0" fontId="11" fillId="0" borderId="227" xfId="0" applyFont="1" applyBorder="1" applyAlignment="1">
      <alignment vertical="center"/>
    </xf>
    <xf numFmtId="0" fontId="11" fillId="0" borderId="196" xfId="0" applyFont="1" applyBorder="1" applyAlignment="1">
      <alignment vertical="center"/>
    </xf>
    <xf numFmtId="0" fontId="11" fillId="0" borderId="195" xfId="0" applyFont="1" applyBorder="1" applyAlignment="1">
      <alignment vertical="center"/>
    </xf>
    <xf numFmtId="0" fontId="11" fillId="0" borderId="178" xfId="0" applyFont="1" applyBorder="1" applyAlignment="1">
      <alignment horizontal="center" vertical="center"/>
    </xf>
    <xf numFmtId="0" fontId="11" fillId="0" borderId="204" xfId="0" applyFont="1" applyBorder="1" applyAlignment="1">
      <alignment vertical="center"/>
    </xf>
    <xf numFmtId="180" fontId="4" fillId="0" borderId="173" xfId="1" applyNumberFormat="1" applyFont="1" applyBorder="1" applyAlignment="1">
      <alignment vertical="center" shrinkToFit="1"/>
    </xf>
    <xf numFmtId="180" fontId="12" fillId="0" borderId="172" xfId="1" applyNumberFormat="1" applyFont="1" applyBorder="1" applyAlignment="1">
      <alignment vertical="center" shrinkToFit="1"/>
    </xf>
    <xf numFmtId="180" fontId="12" fillId="0" borderId="173" xfId="1" applyNumberFormat="1" applyFont="1" applyBorder="1" applyAlignment="1">
      <alignment vertical="center" shrinkToFit="1"/>
    </xf>
    <xf numFmtId="180" fontId="4" fillId="0" borderId="176" xfId="1" applyNumberFormat="1" applyFont="1" applyBorder="1" applyAlignment="1">
      <alignment vertical="center" shrinkToFit="1"/>
    </xf>
    <xf numFmtId="181" fontId="12" fillId="0" borderId="176" xfId="1" applyNumberFormat="1" applyFont="1" applyBorder="1" applyAlignment="1">
      <alignment vertical="center" shrinkToFit="1"/>
    </xf>
    <xf numFmtId="0" fontId="11" fillId="0" borderId="228" xfId="0" applyFont="1" applyBorder="1" applyAlignment="1">
      <alignment vertical="center"/>
    </xf>
    <xf numFmtId="0" fontId="11" fillId="0" borderId="229" xfId="0" applyFont="1" applyBorder="1" applyAlignment="1">
      <alignment vertical="center"/>
    </xf>
    <xf numFmtId="180" fontId="12" fillId="0" borderId="177" xfId="1" applyNumberFormat="1" applyFont="1" applyBorder="1" applyAlignment="1">
      <alignment vertical="center" shrinkToFit="1"/>
    </xf>
    <xf numFmtId="180" fontId="4" fillId="0" borderId="182" xfId="1" applyNumberFormat="1" applyFont="1" applyBorder="1" applyAlignment="1">
      <alignment vertical="center" shrinkToFit="1"/>
    </xf>
    <xf numFmtId="0" fontId="3" fillId="0" borderId="206" xfId="0" applyFont="1" applyBorder="1" applyAlignment="1">
      <alignment horizontal="center" vertical="center"/>
    </xf>
    <xf numFmtId="180" fontId="46" fillId="0" borderId="206" xfId="0" applyNumberFormat="1" applyFont="1" applyBorder="1" applyAlignment="1">
      <alignment horizontal="right" vertical="center"/>
    </xf>
    <xf numFmtId="180" fontId="46" fillId="0" borderId="181" xfId="0" applyNumberFormat="1" applyFont="1" applyBorder="1" applyAlignment="1">
      <alignment horizontal="right" vertical="center"/>
    </xf>
    <xf numFmtId="0" fontId="46" fillId="0" borderId="180" xfId="0" applyFont="1" applyBorder="1" applyAlignment="1">
      <alignment horizontal="center" vertical="center"/>
    </xf>
    <xf numFmtId="180" fontId="46" fillId="0" borderId="180" xfId="0" applyNumberFormat="1" applyFont="1" applyBorder="1" applyAlignment="1">
      <alignment horizontal="right" vertical="center"/>
    </xf>
    <xf numFmtId="0" fontId="3" fillId="0" borderId="180" xfId="0" applyFont="1" applyBorder="1" applyAlignment="1">
      <alignment horizontal="center" vertical="center"/>
    </xf>
    <xf numFmtId="0" fontId="11" fillId="0" borderId="230" xfId="0" applyFont="1" applyBorder="1" applyAlignment="1">
      <alignment vertical="center"/>
    </xf>
    <xf numFmtId="0" fontId="11" fillId="0" borderId="228" xfId="0" applyFont="1" applyBorder="1" applyAlignment="1">
      <alignment horizontal="center" vertical="center"/>
    </xf>
    <xf numFmtId="0" fontId="11" fillId="0" borderId="202" xfId="0" applyFont="1" applyBorder="1" applyAlignment="1">
      <alignment vertical="center"/>
    </xf>
    <xf numFmtId="0" fontId="11" fillId="0" borderId="204" xfId="0" applyFont="1" applyBorder="1" applyAlignment="1">
      <alignment horizontal="center" vertical="center"/>
    </xf>
    <xf numFmtId="38" fontId="6" fillId="0" borderId="173" xfId="1" applyFont="1" applyBorder="1" applyAlignment="1" applyProtection="1">
      <alignment horizontal="right" vertical="top" shrinkToFit="1"/>
    </xf>
    <xf numFmtId="38" fontId="12" fillId="0" borderId="172" xfId="1" applyFont="1" applyBorder="1" applyAlignment="1">
      <alignment shrinkToFit="1"/>
    </xf>
    <xf numFmtId="38" fontId="12" fillId="0" borderId="173" xfId="1" applyFont="1" applyBorder="1" applyAlignment="1">
      <alignment shrinkToFit="1"/>
    </xf>
    <xf numFmtId="38" fontId="4" fillId="0" borderId="173" xfId="1" applyFont="1" applyBorder="1" applyAlignment="1">
      <alignment horizontal="right" vertical="top" shrinkToFit="1"/>
    </xf>
    <xf numFmtId="38" fontId="4" fillId="0" borderId="176" xfId="1" applyFont="1" applyBorder="1" applyAlignment="1">
      <alignment horizontal="right" vertical="top" shrinkToFit="1"/>
    </xf>
    <xf numFmtId="180" fontId="4" fillId="0" borderId="173" xfId="1" applyNumberFormat="1" applyFont="1" applyBorder="1" applyAlignment="1" applyProtection="1">
      <alignment vertical="center" shrinkToFit="1"/>
    </xf>
    <xf numFmtId="180" fontId="12" fillId="0" borderId="182" xfId="1" applyNumberFormat="1" applyFont="1" applyBorder="1" applyAlignment="1">
      <alignment vertical="center" shrinkToFit="1"/>
    </xf>
    <xf numFmtId="0" fontId="13" fillId="11" borderId="195" xfId="0" applyFont="1" applyFill="1" applyBorder="1" applyAlignment="1">
      <alignment horizontal="center" vertical="center"/>
    </xf>
    <xf numFmtId="0" fontId="13" fillId="8" borderId="195" xfId="0" applyFont="1" applyFill="1" applyBorder="1" applyAlignment="1">
      <alignment vertical="center"/>
    </xf>
    <xf numFmtId="180" fontId="12" fillId="0" borderId="160" xfId="0" applyNumberFormat="1" applyFont="1" applyBorder="1" applyAlignment="1">
      <alignment horizontal="right" vertical="center"/>
    </xf>
    <xf numFmtId="0" fontId="11" fillId="0" borderId="231" xfId="0" applyFont="1" applyBorder="1" applyAlignment="1">
      <alignment vertical="center"/>
    </xf>
    <xf numFmtId="0" fontId="11" fillId="0" borderId="205" xfId="0" applyFont="1" applyBorder="1" applyAlignment="1">
      <alignment vertical="center"/>
    </xf>
    <xf numFmtId="0" fontId="24" fillId="0" borderId="0" xfId="0" applyFont="1" applyAlignment="1">
      <alignment vertical="center" shrinkToFit="1"/>
    </xf>
    <xf numFmtId="0" fontId="11" fillId="0" borderId="0" xfId="0" applyFont="1" applyAlignment="1">
      <alignment shrinkToFit="1"/>
    </xf>
    <xf numFmtId="194" fontId="20" fillId="0" borderId="0" xfId="0" applyNumberFormat="1" applyFont="1" applyAlignment="1">
      <alignment horizontal="center" vertical="center"/>
    </xf>
    <xf numFmtId="0" fontId="26" fillId="0" borderId="0" xfId="0" applyFont="1" applyAlignment="1">
      <alignment horizontal="center" vertical="center"/>
    </xf>
    <xf numFmtId="0" fontId="33" fillId="0" borderId="0" xfId="0" applyFont="1" applyAlignment="1">
      <alignment horizontal="right" vertical="center"/>
    </xf>
    <xf numFmtId="0" fontId="28" fillId="0" borderId="0" xfId="0" applyFont="1" applyAlignment="1">
      <alignment vertical="center"/>
    </xf>
    <xf numFmtId="0" fontId="29" fillId="0" borderId="0" xfId="0" applyFont="1" applyAlignment="1">
      <alignment vertical="center"/>
    </xf>
    <xf numFmtId="49" fontId="13" fillId="0" borderId="0" xfId="0" applyNumberFormat="1" applyFont="1" applyAlignment="1">
      <alignment horizontal="center" vertical="center" wrapText="1"/>
    </xf>
    <xf numFmtId="0" fontId="13" fillId="0" borderId="0" xfId="0" applyFont="1" applyAlignment="1">
      <alignment horizontal="right" vertical="center"/>
    </xf>
    <xf numFmtId="0" fontId="13" fillId="0" borderId="198" xfId="0" applyFont="1" applyBorder="1" applyAlignment="1">
      <alignment horizontal="center" vertical="center"/>
    </xf>
    <xf numFmtId="0" fontId="13" fillId="0" borderId="234" xfId="0" applyFont="1" applyBorder="1" applyAlignment="1">
      <alignment horizontal="center" vertical="center"/>
    </xf>
    <xf numFmtId="0" fontId="13" fillId="5" borderId="235" xfId="0" applyFont="1" applyFill="1" applyBorder="1" applyAlignment="1">
      <alignment horizontal="center" vertical="center"/>
    </xf>
    <xf numFmtId="0" fontId="13" fillId="5" borderId="234" xfId="0" applyFont="1" applyFill="1" applyBorder="1" applyAlignment="1">
      <alignment horizontal="center" vertical="center"/>
    </xf>
    <xf numFmtId="0" fontId="13" fillId="5" borderId="236" xfId="0" applyFont="1" applyFill="1" applyBorder="1" applyAlignment="1">
      <alignment horizontal="center" vertical="center"/>
    </xf>
    <xf numFmtId="0" fontId="0" fillId="0" borderId="183" xfId="0" applyBorder="1" applyAlignment="1">
      <alignment vertical="center"/>
    </xf>
    <xf numFmtId="0" fontId="0" fillId="0" borderId="237" xfId="0" applyBorder="1" applyAlignment="1">
      <alignment vertical="center"/>
    </xf>
    <xf numFmtId="0" fontId="11" fillId="14" borderId="0" xfId="0" applyFont="1" applyFill="1" applyAlignment="1">
      <alignment horizontal="left" vertical="center" shrinkToFit="1"/>
    </xf>
    <xf numFmtId="0" fontId="3" fillId="14" borderId="0" xfId="0" applyFont="1" applyFill="1" applyAlignment="1">
      <alignment horizontal="center" vertical="center"/>
    </xf>
    <xf numFmtId="0" fontId="13" fillId="0" borderId="0" xfId="0" applyFont="1" applyAlignment="1">
      <alignment vertical="center" wrapText="1"/>
    </xf>
    <xf numFmtId="0" fontId="0" fillId="0" borderId="184" xfId="0" applyBorder="1" applyAlignment="1">
      <alignment vertical="center"/>
    </xf>
    <xf numFmtId="0" fontId="13" fillId="10" borderId="14" xfId="0" applyFont="1" applyFill="1" applyBorder="1" applyAlignment="1">
      <alignment horizontal="center" vertical="center"/>
    </xf>
    <xf numFmtId="0" fontId="13" fillId="10" borderId="141" xfId="0" applyFont="1" applyFill="1" applyBorder="1" applyAlignment="1">
      <alignment horizontal="center" vertical="center"/>
    </xf>
    <xf numFmtId="0" fontId="0" fillId="14" borderId="0" xfId="0" applyFill="1" applyAlignment="1">
      <alignment horizontal="center" vertical="center" wrapText="1"/>
    </xf>
    <xf numFmtId="0" fontId="62" fillId="0" borderId="0" xfId="0" applyFont="1" applyAlignment="1">
      <alignment vertical="center"/>
    </xf>
    <xf numFmtId="0" fontId="0" fillId="0" borderId="0" xfId="0" applyAlignment="1">
      <alignment horizontal="left" vertical="center"/>
    </xf>
    <xf numFmtId="0" fontId="0" fillId="0" borderId="146" xfId="0" applyBorder="1" applyAlignment="1">
      <alignment vertical="center"/>
    </xf>
    <xf numFmtId="0" fontId="0" fillId="0" borderId="147" xfId="0" applyBorder="1" applyAlignment="1">
      <alignment horizontal="center" vertical="center"/>
    </xf>
    <xf numFmtId="0" fontId="0" fillId="0" borderId="147" xfId="0" applyBorder="1" applyAlignment="1">
      <alignment vertical="center"/>
    </xf>
    <xf numFmtId="0" fontId="0" fillId="0" borderId="148" xfId="0" applyBorder="1" applyAlignment="1">
      <alignment vertical="center"/>
    </xf>
    <xf numFmtId="0" fontId="0" fillId="0" borderId="153" xfId="0" applyBorder="1" applyAlignment="1">
      <alignment vertical="center"/>
    </xf>
    <xf numFmtId="0" fontId="0" fillId="0" borderId="160" xfId="0" applyBorder="1" applyAlignment="1">
      <alignment vertical="center"/>
    </xf>
    <xf numFmtId="0" fontId="0" fillId="0" borderId="159" xfId="0" applyBorder="1" applyAlignment="1">
      <alignment horizontal="center" vertical="center"/>
    </xf>
    <xf numFmtId="0" fontId="0" fillId="0" borderId="159" xfId="0" applyBorder="1" applyAlignment="1">
      <alignment vertical="center"/>
    </xf>
    <xf numFmtId="0" fontId="0" fillId="0" borderId="163" xfId="0" applyBorder="1" applyAlignment="1">
      <alignment vertical="center"/>
    </xf>
    <xf numFmtId="0" fontId="0" fillId="0" borderId="164" xfId="0" applyBorder="1" applyAlignment="1">
      <alignment vertical="center"/>
    </xf>
    <xf numFmtId="0" fontId="0" fillId="0" borderId="151" xfId="0" applyBorder="1" applyAlignment="1">
      <alignment horizontal="center" vertical="center"/>
    </xf>
    <xf numFmtId="0" fontId="0" fillId="0" borderId="151" xfId="0" applyBorder="1" applyAlignment="1">
      <alignment vertical="center"/>
    </xf>
    <xf numFmtId="38" fontId="0" fillId="14" borderId="0" xfId="0" applyNumberFormat="1" applyFill="1" applyAlignment="1">
      <alignment vertical="center"/>
    </xf>
    <xf numFmtId="0" fontId="0" fillId="8" borderId="151" xfId="0" applyFill="1" applyBorder="1" applyAlignment="1">
      <alignment vertical="center"/>
    </xf>
    <xf numFmtId="0" fontId="0" fillId="8" borderId="165" xfId="0" applyFill="1" applyBorder="1" applyAlignment="1">
      <alignment vertical="center"/>
    </xf>
    <xf numFmtId="3" fontId="0" fillId="0" borderId="184" xfId="0" applyNumberFormat="1" applyBorder="1" applyAlignment="1">
      <alignment vertical="center"/>
    </xf>
    <xf numFmtId="49" fontId="0" fillId="0" borderId="0" xfId="0" applyNumberFormat="1" applyAlignment="1">
      <alignment horizontal="center" vertical="center"/>
    </xf>
    <xf numFmtId="49" fontId="0" fillId="0" borderId="13" xfId="0" applyNumberFormat="1" applyBorder="1" applyAlignment="1">
      <alignment horizontal="center" vertical="center"/>
    </xf>
    <xf numFmtId="0" fontId="8" fillId="0" borderId="166" xfId="0" applyFont="1" applyBorder="1" applyAlignment="1">
      <alignment horizontal="center" vertical="center" wrapText="1"/>
    </xf>
    <xf numFmtId="0" fontId="8" fillId="0" borderId="167" xfId="0" applyFont="1" applyBorder="1" applyAlignment="1">
      <alignment horizontal="center" vertical="center" wrapText="1"/>
    </xf>
    <xf numFmtId="0" fontId="8" fillId="0" borderId="168" xfId="0" applyFont="1" applyBorder="1" applyAlignment="1">
      <alignment horizontal="center" vertical="center" wrapText="1"/>
    </xf>
    <xf numFmtId="0" fontId="8" fillId="0" borderId="169" xfId="0" applyFont="1" applyBorder="1" applyAlignment="1">
      <alignment horizontal="center" vertical="center" wrapText="1"/>
    </xf>
    <xf numFmtId="0" fontId="8" fillId="0" borderId="170" xfId="0" applyFont="1" applyBorder="1" applyAlignment="1">
      <alignment horizontal="center" vertical="center" wrapText="1"/>
    </xf>
    <xf numFmtId="0" fontId="8" fillId="0" borderId="171" xfId="0" applyFont="1" applyBorder="1" applyAlignment="1">
      <alignment horizontal="center" vertical="center" wrapText="1"/>
    </xf>
    <xf numFmtId="181" fontId="12" fillId="2" borderId="172" xfId="1" applyNumberFormat="1" applyFont="1" applyFill="1" applyBorder="1" applyAlignment="1" applyProtection="1">
      <alignment vertical="center" shrinkToFit="1"/>
      <protection locked="0"/>
    </xf>
    <xf numFmtId="181" fontId="12" fillId="2" borderId="173" xfId="1" applyNumberFormat="1" applyFont="1" applyFill="1" applyBorder="1" applyAlignment="1" applyProtection="1">
      <alignment vertical="center" shrinkToFit="1"/>
      <protection locked="0"/>
    </xf>
    <xf numFmtId="183" fontId="12" fillId="0" borderId="173" xfId="1" applyNumberFormat="1" applyFont="1" applyBorder="1" applyAlignment="1">
      <alignment vertical="center" shrinkToFit="1"/>
    </xf>
    <xf numFmtId="0" fontId="0" fillId="0" borderId="161" xfId="0" applyBorder="1" applyAlignment="1">
      <alignment horizontal="center" vertical="center"/>
    </xf>
    <xf numFmtId="0" fontId="0" fillId="0" borderId="157" xfId="0" applyBorder="1" applyAlignment="1">
      <alignment horizontal="center" vertical="center"/>
    </xf>
    <xf numFmtId="0" fontId="0" fillId="0" borderId="158" xfId="0" applyBorder="1" applyAlignment="1">
      <alignment horizontal="center" vertical="center"/>
    </xf>
    <xf numFmtId="0" fontId="9" fillId="0" borderId="0" xfId="0" applyFont="1" applyAlignment="1">
      <alignment horizontal="distributed" vertical="center"/>
    </xf>
    <xf numFmtId="0" fontId="9" fillId="0" borderId="1" xfId="0" applyFont="1" applyBorder="1" applyAlignment="1">
      <alignment horizontal="distributed" vertical="center"/>
    </xf>
    <xf numFmtId="0" fontId="8" fillId="0" borderId="175" xfId="0" applyFont="1" applyBorder="1" applyAlignment="1">
      <alignment horizontal="center" vertical="center"/>
    </xf>
    <xf numFmtId="0" fontId="3" fillId="0" borderId="175" xfId="0" applyFont="1" applyBorder="1" applyAlignment="1">
      <alignment horizontal="center" vertical="center"/>
    </xf>
    <xf numFmtId="0" fontId="3" fillId="0" borderId="210" xfId="0" applyFont="1" applyBorder="1" applyAlignment="1">
      <alignment horizontal="center" vertical="center"/>
    </xf>
    <xf numFmtId="0" fontId="3" fillId="0" borderId="215" xfId="0" applyFont="1" applyBorder="1" applyAlignment="1">
      <alignment horizontal="center" vertical="center"/>
    </xf>
    <xf numFmtId="0" fontId="3" fillId="0" borderId="172" xfId="0" applyFont="1" applyBorder="1" applyAlignment="1">
      <alignment horizontal="center" vertical="center"/>
    </xf>
    <xf numFmtId="0" fontId="6" fillId="0" borderId="175" xfId="0" applyFont="1" applyBorder="1" applyAlignment="1">
      <alignment horizontal="center" vertical="center"/>
    </xf>
    <xf numFmtId="0" fontId="6" fillId="0" borderId="174" xfId="0" applyFont="1" applyBorder="1" applyAlignment="1">
      <alignment horizontal="center" vertical="center"/>
    </xf>
    <xf numFmtId="0" fontId="11" fillId="0" borderId="172" xfId="0" applyFont="1" applyBorder="1" applyAlignment="1">
      <alignment horizontal="center" vertical="center"/>
    </xf>
    <xf numFmtId="0" fontId="11" fillId="0" borderId="173" xfId="0" applyFont="1" applyBorder="1" applyAlignment="1">
      <alignment horizontal="center" vertical="center"/>
    </xf>
    <xf numFmtId="0" fontId="11" fillId="0" borderId="177" xfId="0" applyFont="1" applyBorder="1" applyAlignment="1">
      <alignment horizontal="center" vertical="center"/>
    </xf>
    <xf numFmtId="0" fontId="11" fillId="0" borderId="0" xfId="0" applyFont="1" applyAlignment="1">
      <alignment horizontal="center" vertical="center"/>
    </xf>
    <xf numFmtId="0" fontId="11" fillId="0" borderId="5" xfId="0" applyFont="1" applyBorder="1" applyAlignment="1">
      <alignment horizontal="center" vertical="center"/>
    </xf>
    <xf numFmtId="0" fontId="11" fillId="0" borderId="1" xfId="0" applyFont="1" applyBorder="1" applyAlignment="1">
      <alignment horizontal="center" vertical="center"/>
    </xf>
    <xf numFmtId="0" fontId="11" fillId="0" borderId="155" xfId="0" applyFont="1" applyBorder="1" applyAlignment="1">
      <alignment horizontal="center" vertical="center" wrapText="1"/>
    </xf>
    <xf numFmtId="0" fontId="0" fillId="0" borderId="162" xfId="0" applyBorder="1"/>
    <xf numFmtId="0" fontId="0" fillId="0" borderId="133" xfId="0" applyBorder="1"/>
    <xf numFmtId="0" fontId="0" fillId="0" borderId="138" xfId="0" applyBorder="1"/>
    <xf numFmtId="0" fontId="6" fillId="0" borderId="172" xfId="0" applyFont="1" applyBorder="1" applyAlignment="1">
      <alignment horizontal="left" vertical="center" wrapText="1" indent="1"/>
    </xf>
    <xf numFmtId="0" fontId="6" fillId="0" borderId="173" xfId="0" applyFont="1" applyBorder="1" applyAlignment="1">
      <alignment horizontal="left" vertical="center" indent="1"/>
    </xf>
    <xf numFmtId="0" fontId="6" fillId="0" borderId="176" xfId="0" applyFont="1" applyBorder="1" applyAlignment="1">
      <alignment horizontal="left" vertical="center" indent="1"/>
    </xf>
    <xf numFmtId="0" fontId="6" fillId="0" borderId="5" xfId="0" applyFont="1" applyBorder="1" applyAlignment="1">
      <alignment horizontal="left" vertical="center" indent="1"/>
    </xf>
    <xf numFmtId="0" fontId="6" fillId="0" borderId="1" xfId="0" applyFont="1" applyBorder="1" applyAlignment="1">
      <alignment horizontal="left" vertical="center" indent="1"/>
    </xf>
    <xf numFmtId="0" fontId="6" fillId="0" borderId="4" xfId="0" applyFont="1" applyBorder="1" applyAlignment="1">
      <alignment horizontal="left" vertical="center" indent="1"/>
    </xf>
    <xf numFmtId="0" fontId="6" fillId="0" borderId="172" xfId="0" applyFont="1" applyBorder="1" applyAlignment="1">
      <alignment horizontal="center" wrapText="1"/>
    </xf>
    <xf numFmtId="0" fontId="6" fillId="0" borderId="173" xfId="0" applyFont="1" applyBorder="1" applyAlignment="1">
      <alignment horizontal="center" wrapText="1"/>
    </xf>
    <xf numFmtId="0" fontId="6" fillId="0" borderId="176" xfId="0" applyFont="1" applyBorder="1" applyAlignment="1">
      <alignment horizontal="center" wrapText="1"/>
    </xf>
    <xf numFmtId="0" fontId="6" fillId="0" borderId="5" xfId="0" applyFont="1" applyBorder="1" applyAlignment="1">
      <alignment horizontal="center" wrapText="1"/>
    </xf>
    <xf numFmtId="0" fontId="6" fillId="0" borderId="1" xfId="0" applyFont="1" applyBorder="1" applyAlignment="1">
      <alignment horizontal="center" wrapText="1"/>
    </xf>
    <xf numFmtId="0" fontId="6" fillId="0" borderId="4" xfId="0" applyFont="1" applyBorder="1" applyAlignment="1">
      <alignment horizontal="center" wrapText="1"/>
    </xf>
    <xf numFmtId="0" fontId="6" fillId="0" borderId="73" xfId="0" applyFont="1" applyBorder="1" applyAlignment="1">
      <alignment horizontal="left" wrapText="1" indent="1"/>
    </xf>
    <xf numFmtId="0" fontId="6" fillId="0" borderId="64" xfId="0" applyFont="1" applyBorder="1" applyAlignment="1">
      <alignment horizontal="left" wrapText="1" indent="1"/>
    </xf>
    <xf numFmtId="0" fontId="6" fillId="0" borderId="65" xfId="0" applyFont="1" applyBorder="1" applyAlignment="1">
      <alignment horizontal="left" wrapText="1" indent="1"/>
    </xf>
    <xf numFmtId="0" fontId="6" fillId="0" borderId="47" xfId="0" applyFont="1" applyBorder="1" applyAlignment="1">
      <alignment horizontal="left" wrapText="1" indent="1"/>
    </xf>
    <xf numFmtId="0" fontId="6" fillId="0" borderId="48" xfId="0" applyFont="1" applyBorder="1" applyAlignment="1">
      <alignment horizontal="left" wrapText="1" indent="1"/>
    </xf>
    <xf numFmtId="0" fontId="6" fillId="0" borderId="49" xfId="0" applyFont="1" applyBorder="1" applyAlignment="1">
      <alignment horizontal="left" wrapText="1" indent="1"/>
    </xf>
    <xf numFmtId="0" fontId="6" fillId="0" borderId="7" xfId="0" applyFont="1" applyBorder="1" applyAlignment="1">
      <alignment horizontal="center" vertical="center"/>
    </xf>
    <xf numFmtId="0" fontId="6" fillId="0" borderId="64" xfId="0" applyFont="1" applyBorder="1" applyAlignment="1">
      <alignment horizontal="center" vertical="center"/>
    </xf>
    <xf numFmtId="0" fontId="6" fillId="0" borderId="65" xfId="0" applyFont="1" applyBorder="1" applyAlignment="1">
      <alignment horizontal="center" vertical="center"/>
    </xf>
    <xf numFmtId="0" fontId="6" fillId="0" borderId="6" xfId="0" applyFont="1" applyBorder="1" applyAlignment="1">
      <alignment horizontal="center" vertical="center"/>
    </xf>
    <xf numFmtId="0" fontId="6" fillId="0" borderId="48" xfId="0" applyFont="1" applyBorder="1" applyAlignment="1">
      <alignment horizontal="center" vertical="center"/>
    </xf>
    <xf numFmtId="0" fontId="6" fillId="0" borderId="49" xfId="0" applyFont="1" applyBorder="1" applyAlignment="1">
      <alignment horizontal="center" vertical="center"/>
    </xf>
    <xf numFmtId="0" fontId="4" fillId="0" borderId="73" xfId="0" applyFont="1" applyBorder="1" applyAlignment="1">
      <alignment horizontal="center" vertical="center" wrapText="1"/>
    </xf>
    <xf numFmtId="0" fontId="0" fillId="0" borderId="182" xfId="0" applyBorder="1"/>
    <xf numFmtId="0" fontId="0" fillId="0" borderId="5" xfId="0" applyBorder="1"/>
    <xf numFmtId="0" fontId="0" fillId="0" borderId="4" xfId="0" applyBorder="1"/>
    <xf numFmtId="0" fontId="4" fillId="0" borderId="52" xfId="0" applyFont="1" applyBorder="1" applyAlignment="1">
      <alignment horizontal="center" vertical="center"/>
    </xf>
    <xf numFmtId="0" fontId="4" fillId="0" borderId="53" xfId="0" applyFont="1" applyBorder="1" applyAlignment="1">
      <alignment horizontal="center" vertical="center"/>
    </xf>
    <xf numFmtId="0" fontId="4" fillId="0" borderId="67" xfId="0" applyFont="1" applyBorder="1" applyAlignment="1">
      <alignment horizontal="center" vertical="center"/>
    </xf>
    <xf numFmtId="0" fontId="4" fillId="0" borderId="68" xfId="0" applyFont="1" applyBorder="1" applyAlignment="1">
      <alignment horizontal="center" vertical="center"/>
    </xf>
    <xf numFmtId="0" fontId="12" fillId="0" borderId="178" xfId="0" applyFont="1" applyBorder="1" applyAlignment="1">
      <alignment horizontal="center" vertical="center"/>
    </xf>
    <xf numFmtId="0" fontId="0" fillId="0" borderId="186" xfId="0" applyBorder="1" applyAlignment="1">
      <alignment horizontal="center" vertical="center"/>
    </xf>
    <xf numFmtId="0" fontId="4" fillId="0" borderId="0" xfId="0" applyFont="1" applyAlignment="1">
      <alignment horizontal="left" vertical="center"/>
    </xf>
    <xf numFmtId="0" fontId="4" fillId="0" borderId="182" xfId="0" applyFont="1" applyBorder="1" applyAlignment="1">
      <alignment horizontal="left" vertical="center"/>
    </xf>
    <xf numFmtId="49" fontId="11" fillId="2" borderId="174" xfId="0" applyNumberFormat="1" applyFont="1" applyFill="1" applyBorder="1" applyAlignment="1" applyProtection="1">
      <alignment horizontal="center" vertical="center"/>
      <protection locked="0"/>
    </xf>
    <xf numFmtId="0" fontId="4" fillId="0" borderId="216" xfId="0" applyFont="1" applyBorder="1" applyAlignment="1">
      <alignment horizontal="center" vertical="center"/>
    </xf>
    <xf numFmtId="0" fontId="4" fillId="0" borderId="217" xfId="0" applyFont="1" applyBorder="1" applyAlignment="1">
      <alignment horizontal="center" vertical="center"/>
    </xf>
    <xf numFmtId="0" fontId="4" fillId="0" borderId="218" xfId="0" applyFont="1" applyBorder="1" applyAlignment="1">
      <alignment horizontal="center" vertical="center"/>
    </xf>
    <xf numFmtId="0" fontId="4" fillId="0" borderId="54" xfId="0" applyFont="1" applyBorder="1" applyAlignment="1">
      <alignment horizontal="center" vertical="center"/>
    </xf>
    <xf numFmtId="0" fontId="4" fillId="0" borderId="55" xfId="0" applyFont="1" applyBorder="1" applyAlignment="1">
      <alignment horizontal="center" vertical="center"/>
    </xf>
    <xf numFmtId="0" fontId="4" fillId="0" borderId="56" xfId="0" applyFont="1" applyBorder="1" applyAlignment="1">
      <alignment horizontal="center" vertical="center"/>
    </xf>
    <xf numFmtId="0" fontId="4" fillId="0" borderId="47" xfId="0" applyFont="1" applyBorder="1" applyAlignment="1">
      <alignment horizontal="center" vertical="center"/>
    </xf>
    <xf numFmtId="0" fontId="4" fillId="0" borderId="48" xfId="0" applyFont="1" applyBorder="1" applyAlignment="1">
      <alignment horizontal="center" vertical="center"/>
    </xf>
    <xf numFmtId="0" fontId="4" fillId="0" borderId="51" xfId="0" applyFont="1" applyBorder="1" applyAlignment="1">
      <alignment horizontal="center" vertical="center"/>
    </xf>
    <xf numFmtId="0" fontId="4" fillId="0" borderId="219" xfId="0" applyFont="1" applyBorder="1" applyAlignment="1">
      <alignment horizontal="center" vertical="center"/>
    </xf>
    <xf numFmtId="0" fontId="4" fillId="0" borderId="57" xfId="0" applyFont="1" applyBorder="1" applyAlignment="1">
      <alignment horizontal="center" vertical="center"/>
    </xf>
    <xf numFmtId="0" fontId="4" fillId="0" borderId="49" xfId="0" applyFont="1" applyBorder="1" applyAlignment="1">
      <alignment horizontal="center" vertical="center"/>
    </xf>
    <xf numFmtId="0" fontId="4" fillId="0" borderId="220" xfId="0" applyFont="1" applyBorder="1" applyAlignment="1">
      <alignment horizontal="center" vertical="center"/>
    </xf>
    <xf numFmtId="0" fontId="4" fillId="0" borderId="58" xfId="0" applyFont="1" applyBorder="1" applyAlignment="1">
      <alignment horizontal="center" vertical="center"/>
    </xf>
    <xf numFmtId="0" fontId="4" fillId="0" borderId="6" xfId="0" applyFont="1" applyBorder="1" applyAlignment="1">
      <alignment horizontal="center" vertical="center"/>
    </xf>
    <xf numFmtId="0" fontId="5" fillId="0" borderId="213" xfId="0" applyFont="1" applyBorder="1" applyAlignment="1">
      <alignment horizontal="distributed" vertical="center"/>
    </xf>
    <xf numFmtId="0" fontId="5" fillId="0" borderId="173" xfId="0" applyFont="1" applyBorder="1" applyAlignment="1">
      <alignment horizontal="left" vertical="top"/>
    </xf>
    <xf numFmtId="0" fontId="5" fillId="0" borderId="176" xfId="0" applyFont="1" applyBorder="1" applyAlignment="1">
      <alignment horizontal="left" vertical="top"/>
    </xf>
    <xf numFmtId="49" fontId="11" fillId="2" borderId="214" xfId="0" applyNumberFormat="1" applyFont="1" applyFill="1" applyBorder="1" applyAlignment="1" applyProtection="1">
      <alignment horizontal="center" vertical="center"/>
      <protection locked="0"/>
    </xf>
    <xf numFmtId="49" fontId="11" fillId="2" borderId="213" xfId="0" applyNumberFormat="1" applyFont="1" applyFill="1" applyBorder="1" applyAlignment="1" applyProtection="1">
      <alignment horizontal="center" vertical="center"/>
      <protection locked="0"/>
    </xf>
    <xf numFmtId="49" fontId="11" fillId="2" borderId="210" xfId="0" applyNumberFormat="1" applyFont="1" applyFill="1" applyBorder="1" applyAlignment="1" applyProtection="1">
      <alignment horizontal="center" vertical="center"/>
      <protection locked="0"/>
    </xf>
    <xf numFmtId="0" fontId="6" fillId="0" borderId="173" xfId="0" applyFont="1" applyBorder="1" applyAlignment="1">
      <alignment horizontal="center" vertical="center"/>
    </xf>
    <xf numFmtId="0" fontId="6" fillId="0" borderId="0" xfId="0" applyFont="1" applyAlignment="1">
      <alignment horizontal="center" vertical="center"/>
    </xf>
    <xf numFmtId="0" fontId="6" fillId="0" borderId="1" xfId="0" applyFont="1" applyBorder="1" applyAlignment="1">
      <alignment horizontal="center" vertical="center"/>
    </xf>
    <xf numFmtId="0" fontId="6" fillId="0" borderId="176" xfId="0" applyFont="1" applyBorder="1" applyAlignment="1">
      <alignment horizontal="center" vertical="center"/>
    </xf>
    <xf numFmtId="0" fontId="6" fillId="0" borderId="182" xfId="0" applyFont="1" applyBorder="1" applyAlignment="1">
      <alignment horizontal="center" vertical="center"/>
    </xf>
    <xf numFmtId="0" fontId="6" fillId="0" borderId="4" xfId="0" applyFont="1" applyBorder="1" applyAlignment="1">
      <alignment horizontal="center" vertical="center"/>
    </xf>
    <xf numFmtId="49" fontId="11" fillId="2" borderId="211" xfId="0" applyNumberFormat="1" applyFont="1" applyFill="1" applyBorder="1" applyAlignment="1" applyProtection="1">
      <alignment horizontal="center" vertical="center"/>
      <protection locked="0"/>
    </xf>
    <xf numFmtId="49" fontId="11" fillId="2" borderId="212" xfId="0" applyNumberFormat="1" applyFont="1" applyFill="1" applyBorder="1" applyAlignment="1" applyProtection="1">
      <alignment horizontal="center" vertical="center"/>
      <protection locked="0"/>
    </xf>
    <xf numFmtId="180" fontId="12" fillId="2" borderId="5" xfId="1" applyNumberFormat="1" applyFont="1" applyFill="1" applyBorder="1" applyAlignment="1" applyProtection="1">
      <alignment vertical="center" shrinkToFit="1"/>
      <protection locked="0"/>
    </xf>
    <xf numFmtId="180" fontId="12" fillId="2" borderId="1" xfId="1" applyNumberFormat="1" applyFont="1" applyFill="1" applyBorder="1" applyAlignment="1" applyProtection="1">
      <alignment vertical="center" shrinkToFit="1"/>
      <protection locked="0"/>
    </xf>
    <xf numFmtId="180" fontId="12" fillId="2" borderId="4" xfId="1" applyNumberFormat="1" applyFont="1" applyFill="1" applyBorder="1" applyAlignment="1" applyProtection="1">
      <alignment vertical="center" shrinkToFit="1"/>
      <protection locked="0"/>
    </xf>
    <xf numFmtId="180" fontId="12" fillId="2" borderId="177" xfId="1" applyNumberFormat="1" applyFont="1" applyFill="1" applyBorder="1" applyAlignment="1" applyProtection="1">
      <alignment vertical="center" shrinkToFit="1"/>
      <protection locked="0"/>
    </xf>
    <xf numFmtId="180" fontId="12" fillId="2" borderId="0" xfId="1" applyNumberFormat="1" applyFont="1" applyFill="1" applyBorder="1" applyAlignment="1" applyProtection="1">
      <alignment vertical="center" shrinkToFit="1"/>
      <protection locked="0"/>
    </xf>
    <xf numFmtId="180" fontId="12" fillId="2" borderId="182" xfId="1" applyNumberFormat="1" applyFont="1" applyFill="1" applyBorder="1" applyAlignment="1" applyProtection="1">
      <alignment vertical="center" shrinkToFit="1"/>
      <protection locked="0"/>
    </xf>
    <xf numFmtId="180" fontId="12" fillId="0" borderId="0" xfId="1" applyNumberFormat="1" applyFont="1" applyBorder="1" applyAlignment="1">
      <alignment vertical="center" shrinkToFit="1"/>
    </xf>
    <xf numFmtId="180" fontId="12" fillId="0" borderId="182" xfId="1" applyNumberFormat="1" applyFont="1" applyBorder="1" applyAlignment="1">
      <alignment vertical="center" shrinkToFit="1"/>
    </xf>
    <xf numFmtId="0" fontId="12" fillId="0" borderId="5" xfId="1" applyNumberFormat="1" applyFont="1" applyFill="1" applyBorder="1" applyAlignment="1" applyProtection="1">
      <alignment horizontal="center" vertical="center" shrinkToFit="1"/>
    </xf>
    <xf numFmtId="0" fontId="12" fillId="0" borderId="4" xfId="1" applyNumberFormat="1" applyFont="1" applyFill="1" applyBorder="1" applyAlignment="1" applyProtection="1">
      <alignment horizontal="center" vertical="center" shrinkToFit="1"/>
    </xf>
    <xf numFmtId="180" fontId="12" fillId="0" borderId="5" xfId="1" applyNumberFormat="1" applyFont="1" applyBorder="1" applyAlignment="1">
      <alignment vertical="center" shrinkToFit="1"/>
    </xf>
    <xf numFmtId="180" fontId="12" fillId="0" borderId="1" xfId="1" applyNumberFormat="1" applyFont="1" applyBorder="1" applyAlignment="1">
      <alignment vertical="center" shrinkToFit="1"/>
    </xf>
    <xf numFmtId="0" fontId="12" fillId="2" borderId="216" xfId="0" applyFont="1" applyFill="1" applyBorder="1" applyAlignment="1" applyProtection="1">
      <alignment horizontal="left" vertical="center" wrapText="1"/>
      <protection locked="0"/>
    </xf>
    <xf numFmtId="0" fontId="12" fillId="2" borderId="217" xfId="0" applyFont="1" applyFill="1" applyBorder="1" applyAlignment="1" applyProtection="1">
      <alignment horizontal="left" vertical="center" wrapText="1"/>
      <protection locked="0"/>
    </xf>
    <xf numFmtId="0" fontId="12" fillId="2" borderId="218" xfId="0" applyFont="1" applyFill="1" applyBorder="1" applyAlignment="1" applyProtection="1">
      <alignment horizontal="left" vertical="center" wrapText="1"/>
      <protection locked="0"/>
    </xf>
    <xf numFmtId="0" fontId="12" fillId="2" borderId="47" xfId="0" applyFont="1" applyFill="1" applyBorder="1" applyAlignment="1" applyProtection="1">
      <alignment horizontal="left" vertical="center" wrapText="1"/>
      <protection locked="0"/>
    </xf>
    <xf numFmtId="0" fontId="12" fillId="2" borderId="48" xfId="0" applyFont="1" applyFill="1" applyBorder="1" applyAlignment="1" applyProtection="1">
      <alignment horizontal="left" vertical="center" wrapText="1"/>
      <protection locked="0"/>
    </xf>
    <xf numFmtId="0" fontId="12" fillId="2" borderId="51" xfId="0" applyFont="1" applyFill="1" applyBorder="1" applyAlignment="1" applyProtection="1">
      <alignment horizontal="left" vertical="center" wrapText="1"/>
      <protection locked="0"/>
    </xf>
    <xf numFmtId="0" fontId="12" fillId="2" borderId="219" xfId="0" applyFont="1" applyFill="1" applyBorder="1" applyAlignment="1" applyProtection="1">
      <alignment horizontal="left" vertical="center" wrapText="1"/>
      <protection locked="0"/>
    </xf>
    <xf numFmtId="0" fontId="12" fillId="2" borderId="49" xfId="0" applyFont="1" applyFill="1" applyBorder="1" applyAlignment="1" applyProtection="1">
      <alignment horizontal="left" vertical="center" wrapText="1"/>
      <protection locked="0"/>
    </xf>
    <xf numFmtId="0" fontId="4" fillId="0" borderId="173" xfId="0" applyFont="1" applyBorder="1" applyAlignment="1">
      <alignment horizontal="center" vertical="center"/>
    </xf>
    <xf numFmtId="0" fontId="12" fillId="2" borderId="172" xfId="1" applyNumberFormat="1" applyFont="1" applyFill="1" applyBorder="1" applyAlignment="1" applyProtection="1">
      <alignment vertical="center" shrinkToFit="1"/>
      <protection locked="0"/>
    </xf>
    <xf numFmtId="0" fontId="12" fillId="2" borderId="173" xfId="1" applyNumberFormat="1" applyFont="1" applyFill="1" applyBorder="1" applyAlignment="1" applyProtection="1">
      <alignment vertical="center" shrinkToFit="1"/>
      <protection locked="0"/>
    </xf>
    <xf numFmtId="181" fontId="12" fillId="0" borderId="172" xfId="1" applyNumberFormat="1" applyFont="1" applyBorder="1" applyAlignment="1">
      <alignment vertical="center" shrinkToFit="1"/>
    </xf>
    <xf numFmtId="181" fontId="12" fillId="0" borderId="173" xfId="1" applyNumberFormat="1" applyFont="1" applyBorder="1" applyAlignment="1">
      <alignment vertical="center" shrinkToFit="1"/>
    </xf>
    <xf numFmtId="181" fontId="12" fillId="0" borderId="176" xfId="1" applyNumberFormat="1" applyFont="1" applyBorder="1" applyAlignment="1">
      <alignment vertical="center" shrinkToFit="1"/>
    </xf>
    <xf numFmtId="0" fontId="4" fillId="0" borderId="0" xfId="0" applyFont="1" applyAlignment="1">
      <alignment horizontal="center" vertical="center"/>
    </xf>
    <xf numFmtId="180" fontId="12" fillId="0" borderId="177" xfId="1" applyNumberFormat="1" applyFont="1" applyBorder="1" applyAlignment="1">
      <alignment vertical="center" shrinkToFit="1"/>
    </xf>
    <xf numFmtId="0" fontId="0" fillId="0" borderId="0" xfId="0" applyAlignment="1">
      <alignment vertical="center" shrinkToFit="1"/>
    </xf>
    <xf numFmtId="0" fontId="0" fillId="0" borderId="182" xfId="0" applyBorder="1" applyAlignment="1">
      <alignment vertical="center" shrinkToFit="1"/>
    </xf>
    <xf numFmtId="180" fontId="0" fillId="0" borderId="0" xfId="0" applyNumberFormat="1" applyAlignment="1">
      <alignment vertical="center" shrinkToFit="1"/>
    </xf>
    <xf numFmtId="180" fontId="12" fillId="0" borderId="4" xfId="1" applyNumberFormat="1" applyFont="1" applyBorder="1" applyAlignment="1">
      <alignment vertical="center" shrinkToFit="1"/>
    </xf>
    <xf numFmtId="0" fontId="3" fillId="0" borderId="173" xfId="0" applyFont="1" applyBorder="1" applyAlignment="1">
      <alignment horizontal="center" vertical="center"/>
    </xf>
    <xf numFmtId="0" fontId="3" fillId="0" borderId="176" xfId="0" applyFont="1" applyBorder="1" applyAlignment="1">
      <alignment horizontal="center" vertical="center"/>
    </xf>
    <xf numFmtId="0" fontId="3" fillId="0" borderId="177" xfId="0" applyFont="1" applyBorder="1" applyAlignment="1">
      <alignment horizontal="center" vertical="center"/>
    </xf>
    <xf numFmtId="0" fontId="3" fillId="0" borderId="0" xfId="0" applyFont="1" applyAlignment="1">
      <alignment horizontal="center" vertical="center"/>
    </xf>
    <xf numFmtId="0" fontId="3" fillId="0" borderId="182" xfId="0" applyFont="1" applyBorder="1" applyAlignment="1">
      <alignment horizontal="center" vertical="center"/>
    </xf>
    <xf numFmtId="0" fontId="3" fillId="0" borderId="5" xfId="0" applyFont="1" applyBorder="1" applyAlignment="1">
      <alignment horizontal="center" vertical="center"/>
    </xf>
    <xf numFmtId="0" fontId="3" fillId="0" borderId="1" xfId="0" applyFont="1" applyBorder="1" applyAlignment="1">
      <alignment horizontal="center" vertical="center"/>
    </xf>
    <xf numFmtId="0" fontId="3" fillId="0" borderId="4" xfId="0" applyFont="1" applyBorder="1" applyAlignment="1">
      <alignment horizontal="center" vertical="center"/>
    </xf>
    <xf numFmtId="0" fontId="11" fillId="2" borderId="173" xfId="0" applyFont="1" applyFill="1" applyBorder="1" applyAlignment="1" applyProtection="1">
      <alignment horizontal="center" vertical="center" shrinkToFit="1"/>
      <protection locked="0"/>
    </xf>
    <xf numFmtId="0" fontId="1" fillId="2" borderId="173" xfId="0" applyFont="1" applyFill="1" applyBorder="1" applyAlignment="1" applyProtection="1">
      <alignment shrinkToFit="1"/>
      <protection locked="0"/>
    </xf>
    <xf numFmtId="0" fontId="1" fillId="2" borderId="176" xfId="0" applyFont="1" applyFill="1" applyBorder="1" applyAlignment="1" applyProtection="1">
      <alignment shrinkToFit="1"/>
      <protection locked="0"/>
    </xf>
    <xf numFmtId="0" fontId="11" fillId="2" borderId="0" xfId="0" applyFont="1" applyFill="1" applyAlignment="1" applyProtection="1">
      <alignment horizontal="center" vertical="center" shrinkToFit="1"/>
      <protection locked="0"/>
    </xf>
    <xf numFmtId="0" fontId="1" fillId="2" borderId="0" xfId="0" applyFont="1" applyFill="1" applyAlignment="1" applyProtection="1">
      <alignment shrinkToFit="1"/>
      <protection locked="0"/>
    </xf>
    <xf numFmtId="0" fontId="1" fillId="2" borderId="182" xfId="0" applyFont="1" applyFill="1" applyBorder="1" applyAlignment="1" applyProtection="1">
      <alignment shrinkToFit="1"/>
      <protection locked="0"/>
    </xf>
    <xf numFmtId="0" fontId="1" fillId="2" borderId="1" xfId="0" applyFont="1" applyFill="1" applyBorder="1" applyAlignment="1" applyProtection="1">
      <alignment shrinkToFit="1"/>
      <protection locked="0"/>
    </xf>
    <xf numFmtId="0" fontId="1" fillId="2" borderId="4" xfId="0" applyFont="1" applyFill="1" applyBorder="1" applyAlignment="1" applyProtection="1">
      <alignment shrinkToFit="1"/>
      <protection locked="0"/>
    </xf>
    <xf numFmtId="180" fontId="0" fillId="0" borderId="182" xfId="0" applyNumberFormat="1" applyBorder="1" applyAlignment="1">
      <alignment vertical="center" shrinkToFit="1"/>
    </xf>
    <xf numFmtId="0" fontId="5" fillId="0" borderId="1" xfId="0" applyFont="1" applyBorder="1" applyAlignment="1">
      <alignment horizontal="center" vertical="center"/>
    </xf>
    <xf numFmtId="0" fontId="11" fillId="2" borderId="1" xfId="0" applyFont="1" applyFill="1" applyBorder="1" applyAlignment="1" applyProtection="1">
      <alignment horizontal="left" vertical="center" shrinkToFit="1"/>
      <protection locked="0"/>
    </xf>
    <xf numFmtId="0" fontId="5" fillId="0" borderId="0" xfId="0" applyFont="1" applyAlignment="1">
      <alignment horizontal="center" vertical="center"/>
    </xf>
    <xf numFmtId="0" fontId="11" fillId="2" borderId="173" xfId="0" applyFont="1" applyFill="1" applyBorder="1" applyAlignment="1" applyProtection="1">
      <alignment vertical="center" shrinkToFit="1"/>
      <protection locked="0"/>
    </xf>
    <xf numFmtId="0" fontId="11" fillId="2" borderId="1" xfId="0" applyFont="1" applyFill="1" applyBorder="1" applyAlignment="1" applyProtection="1">
      <alignment horizontal="center" vertical="center"/>
      <protection locked="0"/>
    </xf>
    <xf numFmtId="0" fontId="11" fillId="2" borderId="1" xfId="0" applyFont="1" applyFill="1" applyBorder="1" applyAlignment="1" applyProtection="1">
      <alignment vertical="center" shrinkToFit="1"/>
      <protection locked="0"/>
    </xf>
    <xf numFmtId="177" fontId="12" fillId="2" borderId="0" xfId="0" applyNumberFormat="1" applyFont="1" applyFill="1" applyAlignment="1" applyProtection="1">
      <alignment horizontal="center" vertical="center"/>
      <protection locked="0"/>
    </xf>
    <xf numFmtId="49" fontId="12" fillId="2" borderId="0" xfId="0" applyNumberFormat="1" applyFont="1" applyFill="1" applyAlignment="1" applyProtection="1">
      <alignment horizontal="center" vertical="center"/>
      <protection locked="0"/>
    </xf>
    <xf numFmtId="3" fontId="11" fillId="0" borderId="172" xfId="0" applyNumberFormat="1" applyFont="1" applyBorder="1" applyAlignment="1">
      <alignment horizontal="center" vertical="center"/>
    </xf>
    <xf numFmtId="49" fontId="11" fillId="0" borderId="224" xfId="0" applyNumberFormat="1" applyFont="1" applyBorder="1" applyAlignment="1">
      <alignment horizontal="center" vertical="center"/>
    </xf>
    <xf numFmtId="0" fontId="11" fillId="0" borderId="59" xfId="0" applyFont="1" applyBorder="1" applyAlignment="1">
      <alignment horizontal="center" vertical="center"/>
    </xf>
    <xf numFmtId="0" fontId="11" fillId="0" borderId="60" xfId="0" applyFont="1" applyBorder="1" applyAlignment="1">
      <alignment horizontal="center" vertical="center"/>
    </xf>
    <xf numFmtId="0" fontId="15" fillId="0" borderId="74" xfId="0" applyFont="1" applyBorder="1" applyAlignment="1">
      <alignment horizontal="distributed" vertical="center" wrapText="1"/>
    </xf>
    <xf numFmtId="0" fontId="15" fillId="0" borderId="80" xfId="0" applyFont="1" applyBorder="1" applyAlignment="1">
      <alignment horizontal="distributed" vertical="center" wrapText="1"/>
    </xf>
    <xf numFmtId="0" fontId="15" fillId="0" borderId="81" xfId="0" applyFont="1" applyBorder="1" applyAlignment="1">
      <alignment horizontal="distributed" vertical="center" wrapText="1"/>
    </xf>
    <xf numFmtId="0" fontId="15" fillId="0" borderId="56" xfId="0" applyFont="1" applyBorder="1" applyAlignment="1">
      <alignment horizontal="distributed" vertical="center" wrapText="1"/>
    </xf>
    <xf numFmtId="0" fontId="15" fillId="0" borderId="77" xfId="0" applyFont="1" applyBorder="1" applyAlignment="1">
      <alignment horizontal="distributed" vertical="center" wrapText="1"/>
    </xf>
    <xf numFmtId="0" fontId="15" fillId="0" borderId="82" xfId="0" applyFont="1" applyBorder="1" applyAlignment="1">
      <alignment horizontal="distributed" vertical="center" wrapText="1"/>
    </xf>
    <xf numFmtId="0" fontId="6" fillId="0" borderId="69" xfId="0" applyFont="1" applyBorder="1" applyAlignment="1">
      <alignment horizontal="distributed" vertical="center" wrapText="1" justifyLastLine="1"/>
    </xf>
    <xf numFmtId="0" fontId="6" fillId="0" borderId="2" xfId="0" applyFont="1" applyBorder="1" applyAlignment="1">
      <alignment horizontal="distributed" vertical="center" wrapText="1" justifyLastLine="1"/>
    </xf>
    <xf numFmtId="0" fontId="6" fillId="0" borderId="70" xfId="0" applyFont="1" applyBorder="1" applyAlignment="1">
      <alignment horizontal="distributed" vertical="center" wrapText="1" justifyLastLine="1"/>
    </xf>
    <xf numFmtId="0" fontId="6" fillId="0" borderId="71" xfId="0" applyFont="1" applyBorder="1" applyAlignment="1">
      <alignment horizontal="distributed" vertical="center" wrapText="1" justifyLastLine="1"/>
    </xf>
    <xf numFmtId="0" fontId="6" fillId="0" borderId="3" xfId="0" applyFont="1" applyBorder="1" applyAlignment="1">
      <alignment horizontal="distributed" vertical="center" wrapText="1" justifyLastLine="1"/>
    </xf>
    <xf numFmtId="0" fontId="6" fillId="0" borderId="72" xfId="0" applyFont="1" applyBorder="1" applyAlignment="1">
      <alignment horizontal="distributed" vertical="center" wrapText="1" justifyLastLine="1"/>
    </xf>
    <xf numFmtId="0" fontId="4" fillId="0" borderId="2" xfId="0" applyFont="1" applyBorder="1" applyAlignment="1">
      <alignment horizontal="distributed" vertical="center" justifyLastLine="1"/>
    </xf>
    <xf numFmtId="0" fontId="4" fillId="0" borderId="3" xfId="0" applyFont="1" applyBorder="1" applyAlignment="1">
      <alignment horizontal="distributed" vertical="center" justifyLastLine="1"/>
    </xf>
    <xf numFmtId="0" fontId="4" fillId="0" borderId="69" xfId="0" applyFont="1" applyBorder="1" applyAlignment="1">
      <alignment horizontal="center" vertical="center"/>
    </xf>
    <xf numFmtId="0" fontId="4" fillId="0" borderId="2" xfId="0" applyFont="1" applyBorder="1" applyAlignment="1">
      <alignment horizontal="center" vertical="center"/>
    </xf>
    <xf numFmtId="0" fontId="4" fillId="0" borderId="70" xfId="0" applyFont="1" applyBorder="1" applyAlignment="1">
      <alignment horizontal="center" vertical="center"/>
    </xf>
    <xf numFmtId="0" fontId="4" fillId="0" borderId="71" xfId="0" applyFont="1" applyBorder="1" applyAlignment="1">
      <alignment horizontal="center" vertical="center"/>
    </xf>
    <xf numFmtId="0" fontId="4" fillId="0" borderId="3" xfId="0" applyFont="1" applyBorder="1" applyAlignment="1">
      <alignment horizontal="center" vertical="center"/>
    </xf>
    <xf numFmtId="0" fontId="4" fillId="0" borderId="72" xfId="0" applyFont="1" applyBorder="1" applyAlignment="1">
      <alignment horizontal="center" vertical="center"/>
    </xf>
    <xf numFmtId="49" fontId="11" fillId="2" borderId="69" xfId="0" applyNumberFormat="1" applyFont="1" applyFill="1" applyBorder="1" applyAlignment="1" applyProtection="1">
      <alignment horizontal="center" vertical="center" wrapText="1"/>
      <protection locked="0"/>
    </xf>
    <xf numFmtId="49" fontId="11" fillId="2" borderId="2" xfId="0" applyNumberFormat="1" applyFont="1" applyFill="1" applyBorder="1" applyAlignment="1" applyProtection="1">
      <alignment horizontal="center" vertical="center" wrapText="1"/>
      <protection locked="0"/>
    </xf>
    <xf numFmtId="49" fontId="11" fillId="2" borderId="71" xfId="0" applyNumberFormat="1" applyFont="1" applyFill="1" applyBorder="1" applyAlignment="1" applyProtection="1">
      <alignment horizontal="center" vertical="center" wrapText="1"/>
      <protection locked="0"/>
    </xf>
    <xf numFmtId="49" fontId="11" fillId="2" borderId="3" xfId="0" applyNumberFormat="1" applyFont="1" applyFill="1" applyBorder="1" applyAlignment="1" applyProtection="1">
      <alignment horizontal="center" vertical="center" wrapText="1"/>
      <protection locked="0"/>
    </xf>
    <xf numFmtId="0" fontId="4" fillId="0" borderId="83" xfId="0" applyFont="1" applyBorder="1" applyAlignment="1">
      <alignment horizontal="center" vertical="center"/>
    </xf>
    <xf numFmtId="0" fontId="4" fillId="0" borderId="84" xfId="0" applyFont="1" applyBorder="1" applyAlignment="1">
      <alignment horizontal="center" vertical="center"/>
    </xf>
    <xf numFmtId="49" fontId="11" fillId="2" borderId="69" xfId="0" applyNumberFormat="1" applyFont="1" applyFill="1" applyBorder="1" applyAlignment="1" applyProtection="1">
      <alignment horizontal="center" vertical="center" shrinkToFit="1"/>
      <protection locked="0"/>
    </xf>
    <xf numFmtId="49" fontId="11" fillId="2" borderId="2" xfId="0" applyNumberFormat="1" applyFont="1" applyFill="1" applyBorder="1" applyAlignment="1" applyProtection="1">
      <alignment horizontal="center" vertical="center" shrinkToFit="1"/>
      <protection locked="0"/>
    </xf>
    <xf numFmtId="49" fontId="11" fillId="2" borderId="70" xfId="0" applyNumberFormat="1" applyFont="1" applyFill="1" applyBorder="1" applyAlignment="1" applyProtection="1">
      <alignment horizontal="center" vertical="center" shrinkToFit="1"/>
      <protection locked="0"/>
    </xf>
    <xf numFmtId="49" fontId="11" fillId="2" borderId="71" xfId="0" applyNumberFormat="1" applyFont="1" applyFill="1" applyBorder="1" applyAlignment="1" applyProtection="1">
      <alignment horizontal="center" vertical="center" shrinkToFit="1"/>
      <protection locked="0"/>
    </xf>
    <xf numFmtId="49" fontId="11" fillId="2" borderId="3" xfId="0" applyNumberFormat="1" applyFont="1" applyFill="1" applyBorder="1" applyAlignment="1" applyProtection="1">
      <alignment horizontal="center" vertical="center" shrinkToFit="1"/>
      <protection locked="0"/>
    </xf>
    <xf numFmtId="49" fontId="11" fillId="2" borderId="72" xfId="0" applyNumberFormat="1" applyFont="1" applyFill="1" applyBorder="1" applyAlignment="1" applyProtection="1">
      <alignment horizontal="center" vertical="center" shrinkToFit="1"/>
      <protection locked="0"/>
    </xf>
    <xf numFmtId="49" fontId="11" fillId="0" borderId="222" xfId="0" applyNumberFormat="1" applyFont="1" applyBorder="1" applyAlignment="1">
      <alignment horizontal="center" vertical="center"/>
    </xf>
    <xf numFmtId="0" fontId="11" fillId="0" borderId="61" xfId="0" applyFont="1" applyBorder="1" applyAlignment="1">
      <alignment horizontal="center" vertical="center"/>
    </xf>
    <xf numFmtId="0" fontId="11" fillId="0" borderId="62" xfId="0" applyFont="1" applyBorder="1" applyAlignment="1">
      <alignment horizontal="center" vertical="center"/>
    </xf>
    <xf numFmtId="49" fontId="11" fillId="0" borderId="223" xfId="0" applyNumberFormat="1" applyFont="1" applyBorder="1" applyAlignment="1">
      <alignment horizontal="center" vertical="center"/>
    </xf>
    <xf numFmtId="0" fontId="11" fillId="0" borderId="226" xfId="0" applyFont="1" applyBorder="1" applyAlignment="1">
      <alignment horizontal="center" vertical="center"/>
    </xf>
    <xf numFmtId="0" fontId="11" fillId="0" borderId="63" xfId="0" applyFont="1" applyBorder="1" applyAlignment="1">
      <alignment horizontal="center" vertical="center"/>
    </xf>
    <xf numFmtId="49" fontId="11" fillId="2" borderId="74" xfId="0" applyNumberFormat="1" applyFont="1" applyFill="1" applyBorder="1" applyAlignment="1" applyProtection="1">
      <alignment horizontal="center" vertical="center" wrapText="1"/>
      <protection locked="0"/>
    </xf>
    <xf numFmtId="49" fontId="11" fillId="2" borderId="75" xfId="0" applyNumberFormat="1" applyFont="1" applyFill="1" applyBorder="1" applyAlignment="1" applyProtection="1">
      <alignment horizontal="center" vertical="center" wrapText="1"/>
      <protection locked="0"/>
    </xf>
    <xf numFmtId="49" fontId="11" fillId="2" borderId="76" xfId="0" applyNumberFormat="1" applyFont="1" applyFill="1" applyBorder="1" applyAlignment="1" applyProtection="1">
      <alignment horizontal="center" vertical="center" wrapText="1"/>
      <protection locked="0"/>
    </xf>
    <xf numFmtId="49" fontId="11" fillId="2" borderId="77" xfId="0" applyNumberFormat="1" applyFont="1" applyFill="1" applyBorder="1" applyAlignment="1" applyProtection="1">
      <alignment horizontal="center" vertical="center" wrapText="1"/>
      <protection locked="0"/>
    </xf>
    <xf numFmtId="49" fontId="11" fillId="2" borderId="78" xfId="0" applyNumberFormat="1" applyFont="1" applyFill="1" applyBorder="1" applyAlignment="1" applyProtection="1">
      <alignment horizontal="center" vertical="center" wrapText="1"/>
      <protection locked="0"/>
    </xf>
    <xf numFmtId="49" fontId="11" fillId="2" borderId="79" xfId="0" applyNumberFormat="1" applyFont="1" applyFill="1" applyBorder="1" applyAlignment="1" applyProtection="1">
      <alignment horizontal="center" vertical="center" wrapText="1"/>
      <protection locked="0"/>
    </xf>
    <xf numFmtId="49" fontId="11" fillId="0" borderId="210" xfId="0" applyNumberFormat="1" applyFont="1" applyBorder="1" applyAlignment="1">
      <alignment horizontal="center" vertical="center"/>
    </xf>
    <xf numFmtId="0" fontId="11" fillId="0" borderId="210" xfId="0" applyFont="1" applyBorder="1" applyAlignment="1">
      <alignment horizontal="center" vertical="center"/>
    </xf>
    <xf numFmtId="49" fontId="11" fillId="0" borderId="215" xfId="0" applyNumberFormat="1" applyFont="1" applyBorder="1" applyAlignment="1">
      <alignment horizontal="center" vertical="center"/>
    </xf>
    <xf numFmtId="0" fontId="11" fillId="0" borderId="225" xfId="0" applyFont="1" applyBorder="1" applyAlignment="1">
      <alignment horizontal="center" vertical="center"/>
    </xf>
    <xf numFmtId="0" fontId="11" fillId="0" borderId="66" xfId="0" applyFont="1" applyBorder="1" applyAlignment="1">
      <alignment horizontal="center" vertical="center"/>
    </xf>
    <xf numFmtId="0" fontId="5" fillId="0" borderId="215" xfId="0" applyFont="1" applyBorder="1" applyAlignment="1">
      <alignment horizontal="left" vertical="top"/>
    </xf>
    <xf numFmtId="0" fontId="5" fillId="0" borderId="66" xfId="0" applyFont="1" applyBorder="1" applyAlignment="1">
      <alignment horizontal="center" vertical="center" wrapText="1"/>
    </xf>
    <xf numFmtId="0" fontId="5" fillId="0" borderId="175" xfId="0" applyFont="1" applyBorder="1" applyAlignment="1">
      <alignment horizontal="center" vertical="center" wrapText="1"/>
    </xf>
    <xf numFmtId="0" fontId="11" fillId="2" borderId="221" xfId="0" applyFont="1" applyFill="1" applyBorder="1" applyAlignment="1" applyProtection="1">
      <alignment horizontal="center" vertical="center" shrinkToFit="1"/>
      <protection locked="0"/>
    </xf>
    <xf numFmtId="0" fontId="11" fillId="2" borderId="92" xfId="0" applyFont="1" applyFill="1" applyBorder="1" applyAlignment="1" applyProtection="1">
      <alignment horizontal="center" vertical="center" shrinkToFit="1"/>
      <protection locked="0"/>
    </xf>
    <xf numFmtId="0" fontId="1" fillId="2" borderId="50" xfId="0" applyFont="1" applyFill="1" applyBorder="1" applyAlignment="1" applyProtection="1">
      <alignment shrinkToFit="1"/>
      <protection locked="0"/>
    </xf>
    <xf numFmtId="181" fontId="12" fillId="0" borderId="172" xfId="1" applyNumberFormat="1" applyFont="1" applyFill="1" applyBorder="1" applyAlignment="1">
      <alignment vertical="center" shrinkToFit="1"/>
    </xf>
    <xf numFmtId="181" fontId="12" fillId="0" borderId="173" xfId="1" applyNumberFormat="1" applyFont="1" applyFill="1" applyBorder="1" applyAlignment="1">
      <alignment vertical="center" shrinkToFit="1"/>
    </xf>
    <xf numFmtId="181" fontId="12" fillId="0" borderId="176" xfId="1" applyNumberFormat="1" applyFont="1" applyFill="1" applyBorder="1" applyAlignment="1">
      <alignment vertical="center" shrinkToFit="1"/>
    </xf>
    <xf numFmtId="0" fontId="4" fillId="0" borderId="176" xfId="0" applyFont="1" applyBorder="1" applyAlignment="1">
      <alignment horizontal="center" vertical="center"/>
    </xf>
    <xf numFmtId="0" fontId="6" fillId="0" borderId="173" xfId="0" applyFont="1" applyBorder="1" applyAlignment="1">
      <alignment horizontal="left" vertical="center" wrapText="1" indent="1"/>
    </xf>
    <xf numFmtId="0" fontId="6" fillId="0" borderId="176" xfId="0" applyFont="1" applyBorder="1" applyAlignment="1">
      <alignment horizontal="left" vertical="center" wrapText="1" indent="1"/>
    </xf>
    <xf numFmtId="0" fontId="6" fillId="0" borderId="5" xfId="0" applyFont="1" applyBorder="1" applyAlignment="1">
      <alignment horizontal="left" vertical="center" wrapText="1" indent="1"/>
    </xf>
    <xf numFmtId="0" fontId="6" fillId="0" borderId="1" xfId="0" applyFont="1" applyBorder="1" applyAlignment="1">
      <alignment horizontal="left" vertical="center" wrapText="1" indent="1"/>
    </xf>
    <xf numFmtId="0" fontId="6" fillId="0" borderId="4" xfId="0" applyFont="1" applyBorder="1" applyAlignment="1">
      <alignment horizontal="left" vertical="center" wrapText="1" indent="1"/>
    </xf>
    <xf numFmtId="0" fontId="6" fillId="0" borderId="172" xfId="0" applyFont="1" applyBorder="1" applyAlignment="1">
      <alignment horizontal="left" wrapText="1" indent="1"/>
    </xf>
    <xf numFmtId="0" fontId="6" fillId="0" borderId="173" xfId="0" applyFont="1" applyBorder="1" applyAlignment="1">
      <alignment horizontal="left" wrapText="1" indent="1"/>
    </xf>
    <xf numFmtId="0" fontId="6" fillId="0" borderId="176" xfId="0" applyFont="1" applyBorder="1" applyAlignment="1">
      <alignment horizontal="left" wrapText="1" indent="1"/>
    </xf>
    <xf numFmtId="0" fontId="6" fillId="0" borderId="5" xfId="0" applyFont="1" applyBorder="1" applyAlignment="1">
      <alignment horizontal="left" wrapText="1" indent="1"/>
    </xf>
    <xf numFmtId="0" fontId="6" fillId="0" borderId="1" xfId="0" applyFont="1" applyBorder="1" applyAlignment="1">
      <alignment horizontal="left" wrapText="1" indent="1"/>
    </xf>
    <xf numFmtId="0" fontId="6" fillId="0" borderId="4" xfId="0" applyFont="1" applyBorder="1" applyAlignment="1">
      <alignment horizontal="left" wrapText="1" indent="1"/>
    </xf>
    <xf numFmtId="0" fontId="9" fillId="0" borderId="167" xfId="0" applyFont="1" applyBorder="1" applyAlignment="1">
      <alignment horizontal="center" vertical="center" wrapText="1"/>
    </xf>
    <xf numFmtId="0" fontId="9" fillId="0" borderId="168" xfId="0" applyFont="1" applyBorder="1" applyAlignment="1">
      <alignment horizontal="center" vertical="center" wrapText="1"/>
    </xf>
    <xf numFmtId="0" fontId="9" fillId="0" borderId="169" xfId="0" applyFont="1" applyBorder="1" applyAlignment="1">
      <alignment horizontal="center" vertical="center" wrapText="1"/>
    </xf>
    <xf numFmtId="0" fontId="9" fillId="0" borderId="170" xfId="0" applyFont="1" applyBorder="1" applyAlignment="1">
      <alignment horizontal="center" vertical="center" wrapText="1"/>
    </xf>
    <xf numFmtId="0" fontId="9" fillId="0" borderId="171" xfId="0" applyFont="1" applyBorder="1" applyAlignment="1">
      <alignment horizontal="center" vertical="center" wrapText="1"/>
    </xf>
    <xf numFmtId="183" fontId="12" fillId="0" borderId="173" xfId="1" applyNumberFormat="1" applyFont="1" applyFill="1" applyBorder="1" applyAlignment="1" applyProtection="1">
      <alignment vertical="center" shrinkToFit="1"/>
    </xf>
    <xf numFmtId="180" fontId="12" fillId="0" borderId="5" xfId="1" applyNumberFormat="1" applyFont="1" applyFill="1" applyBorder="1" applyAlignment="1" applyProtection="1">
      <alignment vertical="center" shrinkToFit="1"/>
    </xf>
    <xf numFmtId="180" fontId="12" fillId="0" borderId="1" xfId="1" applyNumberFormat="1" applyFont="1" applyFill="1" applyBorder="1" applyAlignment="1" applyProtection="1">
      <alignment vertical="center" shrinkToFit="1"/>
    </xf>
    <xf numFmtId="0" fontId="0" fillId="0" borderId="4" xfId="0" applyBorder="1" applyAlignment="1">
      <alignment shrinkToFit="1"/>
    </xf>
    <xf numFmtId="180" fontId="12" fillId="0" borderId="4" xfId="1" applyNumberFormat="1" applyFont="1" applyFill="1" applyBorder="1" applyAlignment="1" applyProtection="1">
      <alignment vertical="center" shrinkToFit="1"/>
    </xf>
    <xf numFmtId="180" fontId="12" fillId="0" borderId="177" xfId="1" applyNumberFormat="1" applyFont="1" applyFill="1" applyBorder="1" applyAlignment="1" applyProtection="1">
      <alignment vertical="center" shrinkToFit="1"/>
    </xf>
    <xf numFmtId="180" fontId="12" fillId="0" borderId="0" xfId="1" applyNumberFormat="1" applyFont="1" applyFill="1" applyBorder="1" applyAlignment="1" applyProtection="1">
      <alignment vertical="center" shrinkToFit="1"/>
    </xf>
    <xf numFmtId="180" fontId="12" fillId="0" borderId="182" xfId="1" applyNumberFormat="1" applyFont="1" applyFill="1" applyBorder="1" applyAlignment="1" applyProtection="1">
      <alignment vertical="center" shrinkToFit="1"/>
    </xf>
    <xf numFmtId="181" fontId="12" fillId="0" borderId="172" xfId="1" applyNumberFormat="1" applyFont="1" applyFill="1" applyBorder="1" applyAlignment="1" applyProtection="1">
      <alignment vertical="center" shrinkToFit="1"/>
    </xf>
    <xf numFmtId="181" fontId="12" fillId="0" borderId="173" xfId="1" applyNumberFormat="1" applyFont="1" applyFill="1" applyBorder="1" applyAlignment="1" applyProtection="1">
      <alignment vertical="center" shrinkToFit="1"/>
    </xf>
    <xf numFmtId="181" fontId="12" fillId="0" borderId="176" xfId="1" applyNumberFormat="1" applyFont="1" applyFill="1" applyBorder="1" applyAlignment="1" applyProtection="1">
      <alignment vertical="center" shrinkToFit="1"/>
    </xf>
    <xf numFmtId="0" fontId="12" fillId="0" borderId="172" xfId="1" applyNumberFormat="1" applyFont="1" applyFill="1" applyBorder="1" applyAlignment="1" applyProtection="1">
      <alignment vertical="center" shrinkToFit="1"/>
    </xf>
    <xf numFmtId="0" fontId="12" fillId="0" borderId="173" xfId="1" applyNumberFormat="1" applyFont="1" applyFill="1" applyBorder="1" applyAlignment="1" applyProtection="1">
      <alignment vertical="center" shrinkToFit="1"/>
    </xf>
    <xf numFmtId="0" fontId="11" fillId="0" borderId="221" xfId="0" applyFont="1" applyBorder="1" applyAlignment="1">
      <alignment horizontal="center" vertical="center" shrinkToFit="1"/>
    </xf>
    <xf numFmtId="0" fontId="1" fillId="0" borderId="173" xfId="0" applyFont="1" applyBorder="1" applyAlignment="1">
      <alignment shrinkToFit="1"/>
    </xf>
    <xf numFmtId="0" fontId="1" fillId="0" borderId="176" xfId="0" applyFont="1" applyBorder="1" applyAlignment="1">
      <alignment shrinkToFit="1"/>
    </xf>
    <xf numFmtId="0" fontId="11" fillId="0" borderId="92" xfId="0" applyFont="1" applyBorder="1" applyAlignment="1">
      <alignment horizontal="center" vertical="center" shrinkToFit="1"/>
    </xf>
    <xf numFmtId="0" fontId="1" fillId="0" borderId="0" xfId="0" applyFont="1" applyAlignment="1">
      <alignment shrinkToFit="1"/>
    </xf>
    <xf numFmtId="0" fontId="1" fillId="0" borderId="182" xfId="0" applyFont="1" applyBorder="1" applyAlignment="1">
      <alignment shrinkToFit="1"/>
    </xf>
    <xf numFmtId="0" fontId="1" fillId="0" borderId="50" xfId="0" applyFont="1" applyBorder="1" applyAlignment="1">
      <alignment shrinkToFit="1"/>
    </xf>
    <xf numFmtId="0" fontId="1" fillId="0" borderId="1" xfId="0" applyFont="1" applyBorder="1" applyAlignment="1">
      <alignment shrinkToFit="1"/>
    </xf>
    <xf numFmtId="0" fontId="1" fillId="0" borderId="4" xfId="0" applyFont="1" applyBorder="1" applyAlignment="1">
      <alignment shrinkToFit="1"/>
    </xf>
    <xf numFmtId="0" fontId="12" fillId="0" borderId="73" xfId="0" applyFont="1" applyBorder="1" applyAlignment="1">
      <alignment horizontal="left" vertical="center" wrapText="1"/>
    </xf>
    <xf numFmtId="0" fontId="12" fillId="0" borderId="64" xfId="0" applyFont="1" applyBorder="1" applyAlignment="1">
      <alignment horizontal="left" vertical="center" wrapText="1"/>
    </xf>
    <xf numFmtId="0" fontId="12" fillId="0" borderId="85" xfId="0" applyFont="1" applyBorder="1" applyAlignment="1">
      <alignment horizontal="left" vertical="center" wrapText="1"/>
    </xf>
    <xf numFmtId="0" fontId="12" fillId="0" borderId="86" xfId="0" applyFont="1" applyBorder="1" applyAlignment="1">
      <alignment horizontal="left" vertical="center" wrapText="1"/>
    </xf>
    <xf numFmtId="0" fontId="12" fillId="0" borderId="87" xfId="0" applyFont="1" applyBorder="1" applyAlignment="1">
      <alignment horizontal="left" vertical="center" wrapText="1"/>
    </xf>
    <xf numFmtId="0" fontId="12" fillId="0" borderId="88" xfId="0" applyFont="1" applyBorder="1" applyAlignment="1">
      <alignment horizontal="left" vertical="center" wrapText="1"/>
    </xf>
    <xf numFmtId="0" fontId="12" fillId="0" borderId="65" xfId="0" applyFont="1" applyBorder="1" applyAlignment="1">
      <alignment horizontal="left" vertical="center" wrapText="1"/>
    </xf>
    <xf numFmtId="0" fontId="12" fillId="0" borderId="89" xfId="0" applyFont="1" applyBorder="1" applyAlignment="1">
      <alignment horizontal="left" vertical="center" wrapText="1"/>
    </xf>
    <xf numFmtId="0" fontId="4" fillId="0" borderId="1" xfId="0" applyFont="1" applyBorder="1" applyAlignment="1">
      <alignment horizontal="center" vertical="center"/>
    </xf>
    <xf numFmtId="0" fontId="12" fillId="0" borderId="216" xfId="0" applyFont="1" applyBorder="1" applyAlignment="1">
      <alignment horizontal="left" vertical="center" wrapText="1"/>
    </xf>
    <xf numFmtId="0" fontId="12" fillId="0" borderId="217" xfId="0" applyFont="1" applyBorder="1" applyAlignment="1">
      <alignment horizontal="left" vertical="center" wrapText="1"/>
    </xf>
    <xf numFmtId="0" fontId="12" fillId="0" borderId="218" xfId="0" applyFont="1" applyBorder="1" applyAlignment="1">
      <alignment horizontal="left" vertical="center" wrapText="1"/>
    </xf>
    <xf numFmtId="0" fontId="12" fillId="0" borderId="219" xfId="0" applyFont="1" applyBorder="1" applyAlignment="1">
      <alignment horizontal="left" vertical="center" wrapText="1"/>
    </xf>
    <xf numFmtId="181" fontId="12" fillId="0" borderId="172" xfId="1" applyNumberFormat="1" applyFont="1" applyFill="1" applyBorder="1" applyAlignment="1" applyProtection="1">
      <alignment shrinkToFit="1"/>
    </xf>
    <xf numFmtId="181" fontId="12" fillId="0" borderId="173" xfId="1" applyNumberFormat="1" applyFont="1" applyFill="1" applyBorder="1" applyAlignment="1" applyProtection="1">
      <alignment shrinkToFit="1"/>
    </xf>
    <xf numFmtId="181" fontId="12" fillId="0" borderId="176" xfId="1" applyNumberFormat="1" applyFont="1" applyFill="1" applyBorder="1" applyAlignment="1" applyProtection="1">
      <alignment shrinkToFit="1"/>
    </xf>
    <xf numFmtId="0" fontId="6" fillId="0" borderId="172" xfId="0" applyFont="1" applyBorder="1" applyAlignment="1">
      <alignment horizontal="center" vertical="center"/>
    </xf>
    <xf numFmtId="0" fontId="6" fillId="0" borderId="5" xfId="0" applyFont="1" applyBorder="1" applyAlignment="1">
      <alignment horizontal="center" vertical="center"/>
    </xf>
    <xf numFmtId="181" fontId="12" fillId="0" borderId="177" xfId="1" applyNumberFormat="1" applyFont="1" applyFill="1" applyBorder="1" applyAlignment="1" applyProtection="1">
      <alignment shrinkToFit="1"/>
    </xf>
    <xf numFmtId="181" fontId="12" fillId="0" borderId="0" xfId="1" applyNumberFormat="1" applyFont="1" applyFill="1" applyBorder="1" applyAlignment="1" applyProtection="1">
      <alignment shrinkToFit="1"/>
    </xf>
    <xf numFmtId="181" fontId="12" fillId="0" borderId="182" xfId="1" applyNumberFormat="1" applyFont="1" applyFill="1" applyBorder="1" applyAlignment="1" applyProtection="1">
      <alignment shrinkToFit="1"/>
    </xf>
    <xf numFmtId="49" fontId="12" fillId="0" borderId="0" xfId="0" applyNumberFormat="1" applyFont="1" applyAlignment="1">
      <alignment horizontal="center" vertical="center"/>
    </xf>
    <xf numFmtId="0" fontId="12" fillId="0" borderId="0" xfId="0" applyFont="1" applyAlignment="1">
      <alignment horizontal="center" vertical="center"/>
    </xf>
    <xf numFmtId="0" fontId="11" fillId="0" borderId="1" xfId="0" applyFont="1" applyBorder="1" applyAlignment="1">
      <alignment horizontal="left" vertical="center" shrinkToFit="1"/>
    </xf>
    <xf numFmtId="49" fontId="11" fillId="0" borderId="214" xfId="0" applyNumberFormat="1" applyFont="1" applyBorder="1" applyAlignment="1">
      <alignment horizontal="center" vertical="center"/>
    </xf>
    <xf numFmtId="0" fontId="11" fillId="0" borderId="214" xfId="0" applyFont="1" applyBorder="1" applyAlignment="1">
      <alignment horizontal="center" vertical="center"/>
    </xf>
    <xf numFmtId="49" fontId="11" fillId="0" borderId="174" xfId="0" applyNumberFormat="1" applyFont="1" applyBorder="1" applyAlignment="1">
      <alignment horizontal="center" vertical="center"/>
    </xf>
    <xf numFmtId="0" fontId="11" fillId="0" borderId="174" xfId="0" applyFont="1" applyBorder="1" applyAlignment="1">
      <alignment horizontal="center" vertical="center"/>
    </xf>
    <xf numFmtId="49" fontId="11" fillId="0" borderId="213" xfId="0" applyNumberFormat="1" applyFont="1" applyBorder="1" applyAlignment="1">
      <alignment horizontal="center" vertical="center"/>
    </xf>
    <xf numFmtId="0" fontId="11" fillId="0" borderId="213" xfId="0" applyFont="1" applyBorder="1" applyAlignment="1">
      <alignment horizontal="center" vertical="center"/>
    </xf>
    <xf numFmtId="3" fontId="11" fillId="0" borderId="173" xfId="0" applyNumberFormat="1" applyFont="1" applyBorder="1" applyAlignment="1">
      <alignment horizontal="center" vertical="center"/>
    </xf>
    <xf numFmtId="3" fontId="11" fillId="0" borderId="177" xfId="0" applyNumberFormat="1" applyFont="1" applyBorder="1" applyAlignment="1">
      <alignment horizontal="center" vertical="center"/>
    </xf>
    <xf numFmtId="3" fontId="11" fillId="0" borderId="0" xfId="0" applyNumberFormat="1" applyFont="1" applyAlignment="1">
      <alignment horizontal="center" vertical="center"/>
    </xf>
    <xf numFmtId="3" fontId="11" fillId="0" borderId="5" xfId="0" applyNumberFormat="1" applyFont="1" applyBorder="1" applyAlignment="1">
      <alignment horizontal="center" vertical="center"/>
    </xf>
    <xf numFmtId="3" fontId="11" fillId="0" borderId="1" xfId="0" applyNumberFormat="1" applyFont="1" applyBorder="1" applyAlignment="1">
      <alignment horizontal="center" vertical="center"/>
    </xf>
    <xf numFmtId="0" fontId="12" fillId="0" borderId="47" xfId="0" applyFont="1" applyBorder="1" applyAlignment="1">
      <alignment horizontal="left" vertical="center" wrapText="1"/>
    </xf>
    <xf numFmtId="0" fontId="12" fillId="0" borderId="48" xfId="0" applyFont="1" applyBorder="1" applyAlignment="1">
      <alignment horizontal="left" vertical="center" wrapText="1"/>
    </xf>
    <xf numFmtId="0" fontId="12" fillId="0" borderId="51" xfId="0" applyFont="1" applyBorder="1" applyAlignment="1">
      <alignment horizontal="left" vertical="center" wrapText="1"/>
    </xf>
    <xf numFmtId="0" fontId="12" fillId="0" borderId="49" xfId="0" applyFont="1" applyBorder="1" applyAlignment="1">
      <alignment horizontal="left" vertical="center" wrapText="1"/>
    </xf>
    <xf numFmtId="178" fontId="12" fillId="0" borderId="0" xfId="0" applyNumberFormat="1" applyFont="1" applyAlignment="1">
      <alignment horizontal="center" vertical="center"/>
    </xf>
    <xf numFmtId="49" fontId="11" fillId="0" borderId="212" xfId="0" applyNumberFormat="1" applyFont="1" applyBorder="1" applyAlignment="1">
      <alignment horizontal="center" vertical="center"/>
    </xf>
    <xf numFmtId="0" fontId="11" fillId="0" borderId="212" xfId="0" applyFont="1" applyBorder="1" applyAlignment="1">
      <alignment horizontal="center" vertical="center"/>
    </xf>
    <xf numFmtId="49" fontId="11" fillId="0" borderId="211" xfId="0" applyNumberFormat="1" applyFont="1" applyBorder="1" applyAlignment="1">
      <alignment horizontal="center" vertical="center"/>
    </xf>
    <xf numFmtId="0" fontId="11" fillId="0" borderId="211" xfId="0" applyFont="1" applyBorder="1" applyAlignment="1">
      <alignment horizontal="center" vertical="center"/>
    </xf>
    <xf numFmtId="179" fontId="12" fillId="0" borderId="0" xfId="0" applyNumberFormat="1" applyFont="1" applyAlignment="1">
      <alignment horizontal="center" vertical="center"/>
    </xf>
    <xf numFmtId="0" fontId="11" fillId="0" borderId="74" xfId="0" applyFont="1" applyBorder="1" applyAlignment="1">
      <alignment horizontal="center" vertical="center" wrapText="1"/>
    </xf>
    <xf numFmtId="0" fontId="11" fillId="0" borderId="75" xfId="0" applyFont="1" applyBorder="1" applyAlignment="1">
      <alignment horizontal="center" vertical="center" wrapText="1"/>
    </xf>
    <xf numFmtId="0" fontId="11" fillId="0" borderId="76" xfId="0" applyFont="1" applyBorder="1" applyAlignment="1">
      <alignment horizontal="center" vertical="center" wrapText="1"/>
    </xf>
    <xf numFmtId="0" fontId="11" fillId="0" borderId="77" xfId="0" applyFont="1" applyBorder="1" applyAlignment="1">
      <alignment horizontal="center" vertical="center" wrapText="1"/>
    </xf>
    <xf numFmtId="0" fontId="11" fillId="0" borderId="78" xfId="0" applyFont="1" applyBorder="1" applyAlignment="1">
      <alignment horizontal="center" vertical="center" wrapText="1"/>
    </xf>
    <xf numFmtId="0" fontId="11" fillId="0" borderId="79" xfId="0" applyFont="1" applyBorder="1" applyAlignment="1">
      <alignment horizontal="center" vertical="center" wrapText="1"/>
    </xf>
    <xf numFmtId="0" fontId="11" fillId="0" borderId="1" xfId="0" applyFont="1" applyBorder="1" applyAlignment="1">
      <alignment vertical="center" shrinkToFit="1"/>
    </xf>
    <xf numFmtId="0" fontId="11" fillId="0" borderId="173" xfId="0" applyFont="1" applyBorder="1" applyAlignment="1">
      <alignment vertical="center" shrinkToFit="1"/>
    </xf>
    <xf numFmtId="0" fontId="11" fillId="0" borderId="69" xfId="0" applyFont="1" applyBorder="1" applyAlignment="1">
      <alignment horizontal="center" vertical="center" shrinkToFit="1"/>
    </xf>
    <xf numFmtId="0" fontId="11" fillId="0" borderId="2" xfId="0" applyFont="1" applyBorder="1" applyAlignment="1">
      <alignment horizontal="center" vertical="center" shrinkToFit="1"/>
    </xf>
    <xf numFmtId="0" fontId="11" fillId="0" borderId="70" xfId="0" applyFont="1" applyBorder="1" applyAlignment="1">
      <alignment horizontal="center" vertical="center" shrinkToFit="1"/>
    </xf>
    <xf numFmtId="0" fontId="11" fillId="0" borderId="71" xfId="0" applyFont="1" applyBorder="1" applyAlignment="1">
      <alignment horizontal="center" vertical="center" shrinkToFit="1"/>
    </xf>
    <xf numFmtId="0" fontId="11" fillId="0" borderId="3" xfId="0" applyFont="1" applyBorder="1" applyAlignment="1">
      <alignment horizontal="center" vertical="center" shrinkToFit="1"/>
    </xf>
    <xf numFmtId="0" fontId="11" fillId="0" borderId="72" xfId="0" applyFont="1" applyBorder="1" applyAlignment="1">
      <alignment horizontal="center" vertical="center" shrinkToFit="1"/>
    </xf>
    <xf numFmtId="0" fontId="11" fillId="0" borderId="69"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71" xfId="0" applyFont="1" applyBorder="1" applyAlignment="1">
      <alignment horizontal="center" vertical="center" wrapText="1"/>
    </xf>
    <xf numFmtId="0" fontId="11" fillId="0" borderId="3" xfId="0" applyFont="1" applyBorder="1" applyAlignment="1">
      <alignment horizontal="center" vertical="center" wrapText="1"/>
    </xf>
    <xf numFmtId="0" fontId="4" fillId="0" borderId="86" xfId="0" applyFont="1" applyBorder="1" applyAlignment="1">
      <alignment horizontal="center" vertical="center"/>
    </xf>
    <xf numFmtId="0" fontId="4" fillId="0" borderId="87" xfId="0" applyFont="1" applyBorder="1" applyAlignment="1">
      <alignment horizontal="center" vertical="center"/>
    </xf>
    <xf numFmtId="0" fontId="4" fillId="0" borderId="88" xfId="0" applyFont="1" applyBorder="1" applyAlignment="1">
      <alignment horizontal="center" vertical="center"/>
    </xf>
    <xf numFmtId="0" fontId="4" fillId="0" borderId="89" xfId="0" applyFont="1" applyBorder="1" applyAlignment="1">
      <alignment horizontal="center" vertical="center"/>
    </xf>
    <xf numFmtId="0" fontId="4" fillId="0" borderId="90" xfId="0" applyFont="1" applyBorder="1" applyAlignment="1">
      <alignment horizontal="center" vertical="center"/>
    </xf>
    <xf numFmtId="0" fontId="0" fillId="0" borderId="0" xfId="0" applyAlignment="1">
      <alignment horizontal="center" vertical="center"/>
    </xf>
    <xf numFmtId="0" fontId="0" fillId="0" borderId="0" xfId="0" applyAlignment="1">
      <alignment horizontal="center" vertical="center" shrinkToFit="1"/>
    </xf>
    <xf numFmtId="0" fontId="29" fillId="0" borderId="0" xfId="0" applyFont="1" applyAlignment="1">
      <alignment horizontal="center" vertical="center"/>
    </xf>
    <xf numFmtId="0" fontId="18" fillId="0" borderId="181" xfId="0" applyFont="1" applyBorder="1" applyAlignment="1">
      <alignment horizontal="center" vertical="distributed" textRotation="255" justifyLastLine="1"/>
    </xf>
    <xf numFmtId="0" fontId="18" fillId="0" borderId="0" xfId="0" applyFont="1" applyAlignment="1">
      <alignment horizontal="center" vertical="distributed" textRotation="255" justifyLastLine="1"/>
    </xf>
    <xf numFmtId="0" fontId="18" fillId="0" borderId="183" xfId="0" applyFont="1" applyBorder="1" applyAlignment="1">
      <alignment horizontal="center" vertical="distributed" textRotation="255" justifyLastLine="1"/>
    </xf>
    <xf numFmtId="0" fontId="18" fillId="0" borderId="116" xfId="0" applyFont="1" applyBorder="1" applyAlignment="1">
      <alignment horizontal="center" vertical="distributed" textRotation="255" justifyLastLine="1"/>
    </xf>
    <xf numFmtId="0" fontId="18" fillId="0" borderId="28" xfId="0" applyFont="1" applyBorder="1" applyAlignment="1">
      <alignment horizontal="center" vertical="distributed" textRotation="255" justifyLastLine="1"/>
    </xf>
    <xf numFmtId="0" fontId="18" fillId="0" borderId="115" xfId="0" applyFont="1" applyBorder="1" applyAlignment="1">
      <alignment horizontal="center" vertical="distributed" textRotation="255" justifyLastLine="1"/>
    </xf>
    <xf numFmtId="0" fontId="18" fillId="0" borderId="31" xfId="0" applyFont="1" applyBorder="1" applyAlignment="1">
      <alignment horizontal="center" vertical="center"/>
    </xf>
    <xf numFmtId="0" fontId="18" fillId="0" borderId="0" xfId="0" applyFont="1" applyAlignment="1">
      <alignment horizontal="center" vertical="center"/>
    </xf>
    <xf numFmtId="0" fontId="18" fillId="0" borderId="32" xfId="0" applyFont="1" applyBorder="1" applyAlignment="1">
      <alignment horizontal="center" vertical="center"/>
    </xf>
    <xf numFmtId="0" fontId="18" fillId="0" borderId="12" xfId="0" applyFont="1" applyBorder="1" applyAlignment="1">
      <alignment horizontal="center" vertical="center"/>
    </xf>
    <xf numFmtId="0" fontId="18" fillId="0" borderId="13" xfId="0" applyFont="1" applyBorder="1" applyAlignment="1">
      <alignment horizontal="center" vertical="center"/>
    </xf>
    <xf numFmtId="0" fontId="18" fillId="0" borderId="14" xfId="0" applyFont="1" applyBorder="1" applyAlignment="1">
      <alignment horizontal="center" vertical="center"/>
    </xf>
    <xf numFmtId="0" fontId="24" fillId="0" borderId="0" xfId="0" applyFont="1" applyAlignment="1">
      <alignment horizontal="center" vertical="center" wrapText="1"/>
    </xf>
    <xf numFmtId="0" fontId="25" fillId="0" borderId="19" xfId="0" applyFont="1" applyBorder="1" applyAlignment="1">
      <alignment horizontal="center" vertical="center"/>
    </xf>
    <xf numFmtId="0" fontId="25" fillId="0" borderId="0" xfId="0" applyFont="1" applyAlignment="1">
      <alignment horizontal="center" vertical="center"/>
    </xf>
    <xf numFmtId="0" fontId="25" fillId="0" borderId="8" xfId="0" applyFont="1" applyBorder="1" applyAlignment="1">
      <alignment horizontal="center" vertical="center"/>
    </xf>
    <xf numFmtId="38" fontId="25" fillId="0" borderId="19" xfId="0" applyNumberFormat="1" applyFont="1" applyBorder="1" applyAlignment="1">
      <alignment horizontal="center" vertical="center"/>
    </xf>
    <xf numFmtId="0" fontId="17" fillId="0" borderId="0" xfId="0" applyFont="1" applyAlignment="1">
      <alignment horizontal="distributed" vertical="center"/>
    </xf>
    <xf numFmtId="0" fontId="17" fillId="0" borderId="13" xfId="0" applyFont="1" applyBorder="1" applyAlignment="1">
      <alignment horizontal="distributed" vertical="center"/>
    </xf>
    <xf numFmtId="0" fontId="31" fillId="0" borderId="34" xfId="0" applyFont="1" applyBorder="1" applyAlignment="1">
      <alignment horizontal="center" vertical="center" shrinkToFit="1"/>
    </xf>
    <xf numFmtId="0" fontId="31" fillId="0" borderId="19" xfId="0" applyFont="1" applyBorder="1" applyAlignment="1">
      <alignment horizontal="center" vertical="center" shrinkToFit="1"/>
    </xf>
    <xf numFmtId="0" fontId="31" fillId="0" borderId="15" xfId="0" applyFont="1" applyBorder="1" applyAlignment="1">
      <alignment horizontal="center" vertical="center" shrinkToFit="1"/>
    </xf>
    <xf numFmtId="0" fontId="31" fillId="0" borderId="17" xfId="0" applyFont="1" applyBorder="1" applyAlignment="1">
      <alignment horizontal="center" vertical="center" shrinkToFit="1"/>
    </xf>
    <xf numFmtId="0" fontId="31" fillId="0" borderId="0" xfId="0" applyFont="1" applyAlignment="1">
      <alignment horizontal="center" vertical="center" shrinkToFit="1"/>
    </xf>
    <xf numFmtId="0" fontId="31" fillId="0" borderId="20" xfId="0" applyFont="1" applyBorder="1" applyAlignment="1">
      <alignment horizontal="center" vertical="center" shrinkToFit="1"/>
    </xf>
    <xf numFmtId="0" fontId="31" fillId="0" borderId="22" xfId="0" applyFont="1" applyBorder="1" applyAlignment="1">
      <alignment horizontal="center" vertical="center" shrinkToFit="1"/>
    </xf>
    <xf numFmtId="0" fontId="31" fillId="0" borderId="8" xfId="0" applyFont="1" applyBorder="1" applyAlignment="1">
      <alignment horizontal="center" vertical="center" shrinkToFit="1"/>
    </xf>
    <xf numFmtId="0" fontId="31" fillId="0" borderId="16" xfId="0" applyFont="1" applyBorder="1" applyAlignment="1">
      <alignment horizontal="center" vertical="center" shrinkToFit="1"/>
    </xf>
    <xf numFmtId="0" fontId="25" fillId="0" borderId="19" xfId="0" applyFont="1" applyBorder="1" applyAlignment="1">
      <alignment horizontal="distributed" vertical="center"/>
    </xf>
    <xf numFmtId="0" fontId="25" fillId="0" borderId="0" xfId="0" applyFont="1" applyAlignment="1">
      <alignment horizontal="distributed" vertical="center"/>
    </xf>
    <xf numFmtId="0" fontId="25" fillId="0" borderId="8" xfId="0" applyFont="1" applyBorder="1" applyAlignment="1">
      <alignment horizontal="distributed" vertical="center"/>
    </xf>
    <xf numFmtId="0" fontId="32" fillId="0" borderId="17" xfId="0" applyFont="1" applyBorder="1" applyAlignment="1">
      <alignment horizontal="center" vertical="center" shrinkToFit="1"/>
    </xf>
    <xf numFmtId="0" fontId="32" fillId="0" borderId="0" xfId="0" applyFont="1" applyAlignment="1">
      <alignment horizontal="center" vertical="center" shrinkToFit="1"/>
    </xf>
    <xf numFmtId="0" fontId="22" fillId="0" borderId="107" xfId="0" applyFont="1" applyBorder="1" applyAlignment="1">
      <alignment horizontal="center" vertical="center"/>
    </xf>
    <xf numFmtId="0" fontId="13" fillId="0" borderId="43" xfId="0" applyFont="1" applyBorder="1" applyAlignment="1">
      <alignment horizontal="center" vertical="center" shrinkToFit="1"/>
    </xf>
    <xf numFmtId="0" fontId="13" fillId="0" borderId="9" xfId="0" applyFont="1" applyBorder="1" applyAlignment="1">
      <alignment horizontal="distributed" vertical="center" justifyLastLine="1"/>
    </xf>
    <xf numFmtId="0" fontId="13" fillId="0" borderId="10" xfId="0" applyFont="1" applyBorder="1" applyAlignment="1">
      <alignment horizontal="distributed" vertical="center" justifyLastLine="1"/>
    </xf>
    <xf numFmtId="0" fontId="13" fillId="0" borderId="11" xfId="0" applyFont="1" applyBorder="1" applyAlignment="1">
      <alignment horizontal="distributed" vertical="center" justifyLastLine="1"/>
    </xf>
    <xf numFmtId="0" fontId="13" fillId="0" borderId="12" xfId="0" applyFont="1" applyBorder="1" applyAlignment="1">
      <alignment horizontal="distributed" vertical="center" justifyLastLine="1"/>
    </xf>
    <xf numFmtId="0" fontId="13" fillId="0" borderId="13" xfId="0" applyFont="1" applyBorder="1" applyAlignment="1">
      <alignment horizontal="distributed" vertical="center" justifyLastLine="1"/>
    </xf>
    <xf numFmtId="0" fontId="13" fillId="0" borderId="14" xfId="0" applyFont="1" applyBorder="1" applyAlignment="1">
      <alignment horizontal="distributed" vertical="center" justifyLastLine="1"/>
    </xf>
    <xf numFmtId="0" fontId="13" fillId="0" borderId="9" xfId="0" applyFont="1" applyBorder="1" applyAlignment="1">
      <alignment horizontal="center" vertical="center" shrinkToFit="1"/>
    </xf>
    <xf numFmtId="0" fontId="13" fillId="0" borderId="10" xfId="0" applyFont="1" applyBorder="1" applyAlignment="1">
      <alignment horizontal="center" vertical="center" shrinkToFit="1"/>
    </xf>
    <xf numFmtId="0" fontId="13" fillId="0" borderId="11" xfId="0" applyFont="1" applyBorder="1" applyAlignment="1">
      <alignment horizontal="center" vertical="center" shrinkToFit="1"/>
    </xf>
    <xf numFmtId="0" fontId="13" fillId="0" borderId="12" xfId="0" applyFont="1" applyBorder="1" applyAlignment="1">
      <alignment horizontal="center" vertical="center" shrinkToFit="1"/>
    </xf>
    <xf numFmtId="0" fontId="13" fillId="0" borderId="13" xfId="0" applyFont="1" applyBorder="1" applyAlignment="1">
      <alignment horizontal="center" vertical="center" shrinkToFit="1"/>
    </xf>
    <xf numFmtId="0" fontId="13" fillId="0" borderId="14" xfId="0" applyFont="1" applyBorder="1" applyAlignment="1">
      <alignment horizontal="center" vertical="center" shrinkToFit="1"/>
    </xf>
    <xf numFmtId="0" fontId="55" fillId="7" borderId="120" xfId="0" applyFont="1" applyFill="1" applyBorder="1" applyAlignment="1">
      <alignment vertical="center" wrapText="1"/>
    </xf>
    <xf numFmtId="0" fontId="38" fillId="0" borderId="0" xfId="0" applyFont="1"/>
    <xf numFmtId="0" fontId="38" fillId="0" borderId="121" xfId="0" applyFont="1" applyBorder="1"/>
    <xf numFmtId="0" fontId="38" fillId="0" borderId="120" xfId="0" applyFont="1" applyBorder="1"/>
    <xf numFmtId="0" fontId="38" fillId="0" borderId="122" xfId="0" applyFont="1" applyBorder="1"/>
    <xf numFmtId="0" fontId="38" fillId="0" borderId="123" xfId="0" applyFont="1" applyBorder="1"/>
    <xf numFmtId="0" fontId="38" fillId="0" borderId="124" xfId="0" applyFont="1" applyBorder="1"/>
    <xf numFmtId="0" fontId="13" fillId="0" borderId="31" xfId="0" applyFont="1" applyBorder="1" applyAlignment="1">
      <alignment horizontal="center" vertical="center" shrinkToFit="1"/>
    </xf>
    <xf numFmtId="0" fontId="13" fillId="0" borderId="0" xfId="0" applyFont="1" applyAlignment="1">
      <alignment horizontal="center" vertical="center" shrinkToFit="1"/>
    </xf>
    <xf numFmtId="0" fontId="13" fillId="0" borderId="32" xfId="0" applyFont="1" applyBorder="1" applyAlignment="1">
      <alignment horizontal="center" vertical="center" shrinkToFit="1"/>
    </xf>
    <xf numFmtId="0" fontId="13" fillId="0" borderId="9" xfId="0" applyFont="1" applyBorder="1" applyAlignment="1">
      <alignment horizontal="center" vertical="center" justifyLastLine="1"/>
    </xf>
    <xf numFmtId="0" fontId="13" fillId="0" borderId="10" xfId="0" applyFont="1" applyBorder="1" applyAlignment="1">
      <alignment horizontal="center" vertical="center" justifyLastLine="1"/>
    </xf>
    <xf numFmtId="0" fontId="13" fillId="0" borderId="11" xfId="0" applyFont="1" applyBorder="1" applyAlignment="1">
      <alignment horizontal="center" vertical="center" justifyLastLine="1"/>
    </xf>
    <xf numFmtId="0" fontId="13" fillId="0" borderId="31" xfId="0" applyFont="1" applyBorder="1" applyAlignment="1">
      <alignment horizontal="center" vertical="center" justifyLastLine="1"/>
    </xf>
    <xf numFmtId="0" fontId="13" fillId="0" borderId="0" xfId="0" applyFont="1" applyAlignment="1">
      <alignment horizontal="center" vertical="center" justifyLastLine="1"/>
    </xf>
    <xf numFmtId="0" fontId="13" fillId="0" borderId="32" xfId="0" applyFont="1" applyBorder="1" applyAlignment="1">
      <alignment horizontal="center" vertical="center" justifyLastLine="1"/>
    </xf>
    <xf numFmtId="0" fontId="13" fillId="0" borderId="12" xfId="0" applyFont="1" applyBorder="1" applyAlignment="1">
      <alignment horizontal="center" vertical="center" justifyLastLine="1"/>
    </xf>
    <xf numFmtId="0" fontId="13" fillId="0" borderId="13" xfId="0" applyFont="1" applyBorder="1" applyAlignment="1">
      <alignment horizontal="center" vertical="center" justifyLastLine="1"/>
    </xf>
    <xf numFmtId="0" fontId="13" fillId="0" borderId="14" xfId="0" applyFont="1" applyBorder="1" applyAlignment="1">
      <alignment horizontal="center" vertical="center" justifyLastLine="1"/>
    </xf>
    <xf numFmtId="0" fontId="24" fillId="0" borderId="0" xfId="0" applyFont="1" applyAlignment="1">
      <alignment vertical="center"/>
    </xf>
    <xf numFmtId="0" fontId="29" fillId="0" borderId="17" xfId="0" applyFont="1" applyBorder="1" applyAlignment="1">
      <alignment horizontal="center" vertical="center"/>
    </xf>
    <xf numFmtId="0" fontId="29" fillId="0" borderId="22" xfId="0" applyFont="1" applyBorder="1" applyAlignment="1">
      <alignment horizontal="center" vertical="center"/>
    </xf>
    <xf numFmtId="0" fontId="29" fillId="0" borderId="8" xfId="0" applyFont="1" applyBorder="1" applyAlignment="1">
      <alignment horizontal="center" vertical="center"/>
    </xf>
    <xf numFmtId="0" fontId="29" fillId="0" borderId="106" xfId="0" applyFont="1" applyBorder="1" applyAlignment="1">
      <alignment horizontal="center" vertical="center"/>
    </xf>
    <xf numFmtId="0" fontId="29" fillId="0" borderId="20" xfId="0" applyFont="1" applyBorder="1" applyAlignment="1">
      <alignment horizontal="center" vertical="center"/>
    </xf>
    <xf numFmtId="0" fontId="29" fillId="0" borderId="104" xfId="0" applyFont="1" applyBorder="1" applyAlignment="1">
      <alignment horizontal="center" vertical="center"/>
    </xf>
    <xf numFmtId="0" fontId="29" fillId="0" borderId="16" xfId="0" applyFont="1" applyBorder="1" applyAlignment="1">
      <alignment horizontal="center" vertical="center"/>
    </xf>
    <xf numFmtId="0" fontId="28" fillId="0" borderId="103" xfId="0" applyFont="1" applyBorder="1" applyAlignment="1">
      <alignment horizontal="right" vertical="center"/>
    </xf>
    <xf numFmtId="0" fontId="28" fillId="0" borderId="19" xfId="0" applyFont="1" applyBorder="1" applyAlignment="1">
      <alignment horizontal="right" vertical="center"/>
    </xf>
    <xf numFmtId="0" fontId="28" fillId="0" borderId="15" xfId="0" applyFont="1" applyBorder="1" applyAlignment="1">
      <alignment horizontal="right" vertical="center"/>
    </xf>
    <xf numFmtId="0" fontId="22" fillId="0" borderId="102" xfId="0" applyFont="1" applyBorder="1" applyAlignment="1">
      <alignment horizontal="center" vertical="center"/>
    </xf>
    <xf numFmtId="0" fontId="22" fillId="0" borderId="108" xfId="0" applyFont="1" applyBorder="1" applyAlignment="1">
      <alignment horizontal="center" vertical="center"/>
    </xf>
    <xf numFmtId="0" fontId="22" fillId="0" borderId="101" xfId="0" applyFont="1" applyBorder="1" applyAlignment="1">
      <alignment horizontal="center" vertical="center"/>
    </xf>
    <xf numFmtId="0" fontId="28" fillId="0" borderId="34" xfId="0" applyFont="1" applyBorder="1" applyAlignment="1">
      <alignment horizontal="distributed" vertical="center"/>
    </xf>
    <xf numFmtId="0" fontId="28" fillId="0" borderId="19" xfId="0" applyFont="1" applyBorder="1" applyAlignment="1">
      <alignment horizontal="distributed" vertical="center"/>
    </xf>
    <xf numFmtId="0" fontId="28" fillId="0" borderId="15" xfId="0" applyFont="1" applyBorder="1" applyAlignment="1">
      <alignment horizontal="distributed" vertical="center"/>
    </xf>
    <xf numFmtId="0" fontId="24" fillId="0" borderId="34" xfId="0" applyFont="1" applyBorder="1" applyAlignment="1">
      <alignment horizontal="center" vertical="center"/>
    </xf>
    <xf numFmtId="0" fontId="24" fillId="0" borderId="19" xfId="0" applyFont="1" applyBorder="1" applyAlignment="1">
      <alignment horizontal="center" vertical="center"/>
    </xf>
    <xf numFmtId="0" fontId="26" fillId="0" borderId="0" xfId="0" applyFont="1" applyAlignment="1">
      <alignment vertical="center"/>
    </xf>
    <xf numFmtId="0" fontId="56" fillId="7" borderId="128" xfId="0" applyFont="1" applyFill="1" applyBorder="1" applyAlignment="1">
      <alignment horizontal="center" vertical="center" wrapText="1"/>
    </xf>
    <xf numFmtId="0" fontId="56" fillId="7" borderId="129" xfId="0" applyFont="1" applyFill="1" applyBorder="1" applyAlignment="1">
      <alignment horizontal="center" vertical="center" wrapText="1"/>
    </xf>
    <xf numFmtId="0" fontId="56" fillId="7" borderId="130" xfId="0" applyFont="1" applyFill="1" applyBorder="1" applyAlignment="1">
      <alignment horizontal="center" vertical="center" wrapText="1"/>
    </xf>
    <xf numFmtId="0" fontId="56" fillId="7" borderId="120" xfId="0" applyFont="1" applyFill="1" applyBorder="1" applyAlignment="1">
      <alignment horizontal="center" vertical="center" wrapText="1"/>
    </xf>
    <xf numFmtId="0" fontId="56" fillId="7" borderId="0" xfId="0" applyFont="1" applyFill="1" applyAlignment="1">
      <alignment horizontal="center" vertical="center" wrapText="1"/>
    </xf>
    <xf numFmtId="0" fontId="56" fillId="7" borderId="121" xfId="0" applyFont="1" applyFill="1" applyBorder="1" applyAlignment="1">
      <alignment horizontal="center" vertical="center" wrapText="1"/>
    </xf>
    <xf numFmtId="0" fontId="64" fillId="0" borderId="34" xfId="0" applyFont="1" applyBorder="1" applyAlignment="1">
      <alignment horizontal="center" vertical="center"/>
    </xf>
    <xf numFmtId="0" fontId="64" fillId="0" borderId="19" xfId="0" applyFont="1" applyBorder="1" applyAlignment="1">
      <alignment horizontal="center" vertical="center"/>
    </xf>
    <xf numFmtId="0" fontId="64" fillId="0" borderId="15" xfId="0" applyFont="1" applyBorder="1" applyAlignment="1">
      <alignment horizontal="center" vertical="center"/>
    </xf>
    <xf numFmtId="0" fontId="64" fillId="0" borderId="17" xfId="0" applyFont="1" applyBorder="1" applyAlignment="1">
      <alignment horizontal="center" vertical="center"/>
    </xf>
    <xf numFmtId="0" fontId="64" fillId="0" borderId="0" xfId="0" applyFont="1" applyAlignment="1">
      <alignment horizontal="center" vertical="center"/>
    </xf>
    <xf numFmtId="0" fontId="64" fillId="0" borderId="20" xfId="0" applyFont="1" applyBorder="1" applyAlignment="1">
      <alignment horizontal="center" vertical="center"/>
    </xf>
    <xf numFmtId="0" fontId="64" fillId="0" borderId="22" xfId="0" applyFont="1" applyBorder="1" applyAlignment="1">
      <alignment horizontal="center" vertical="center"/>
    </xf>
    <xf numFmtId="0" fontId="64" fillId="0" borderId="8" xfId="0" applyFont="1" applyBorder="1" applyAlignment="1">
      <alignment horizontal="center" vertical="center"/>
    </xf>
    <xf numFmtId="0" fontId="64" fillId="0" borderId="16" xfId="0" applyFont="1" applyBorder="1" applyAlignment="1">
      <alignment horizontal="center" vertical="center"/>
    </xf>
    <xf numFmtId="0" fontId="27" fillId="0" borderId="34" xfId="0" applyFont="1" applyBorder="1" applyAlignment="1">
      <alignment horizontal="center" vertical="center"/>
    </xf>
    <xf numFmtId="0" fontId="11" fillId="0" borderId="19" xfId="0" applyFont="1" applyBorder="1"/>
    <xf numFmtId="0" fontId="11" fillId="0" borderId="15" xfId="0" applyFont="1" applyBorder="1"/>
    <xf numFmtId="0" fontId="11" fillId="0" borderId="17" xfId="0" applyFont="1" applyBorder="1"/>
    <xf numFmtId="0" fontId="11" fillId="0" borderId="0" xfId="0" applyFont="1"/>
    <xf numFmtId="0" fontId="11" fillId="0" borderId="20" xfId="0" applyFont="1" applyBorder="1"/>
    <xf numFmtId="0" fontId="11" fillId="0" borderId="22" xfId="0" applyFont="1" applyBorder="1"/>
    <xf numFmtId="0" fontId="11" fillId="0" borderId="8" xfId="0" applyFont="1" applyBorder="1"/>
    <xf numFmtId="0" fontId="11" fillId="0" borderId="16" xfId="0" applyFont="1" applyBorder="1"/>
    <xf numFmtId="0" fontId="24" fillId="0" borderId="17" xfId="0" applyFont="1" applyBorder="1" applyAlignment="1">
      <alignment horizontal="center" vertical="center" wrapText="1"/>
    </xf>
    <xf numFmtId="0" fontId="11" fillId="0" borderId="10" xfId="0" applyFont="1" applyBorder="1" applyAlignment="1">
      <alignment horizontal="distributed" vertical="center"/>
    </xf>
    <xf numFmtId="0" fontId="11" fillId="0" borderId="13" xfId="0" applyFont="1" applyBorder="1" applyAlignment="1">
      <alignment horizontal="distributed" vertical="center"/>
    </xf>
    <xf numFmtId="0" fontId="27" fillId="0" borderId="19" xfId="0" applyFont="1" applyBorder="1" applyAlignment="1">
      <alignment horizontal="center" vertical="center"/>
    </xf>
    <xf numFmtId="0" fontId="27" fillId="0" borderId="15" xfId="0" applyFont="1" applyBorder="1" applyAlignment="1">
      <alignment horizontal="center" vertical="center"/>
    </xf>
    <xf numFmtId="0" fontId="27" fillId="0" borderId="17" xfId="0" applyFont="1" applyBorder="1" applyAlignment="1">
      <alignment horizontal="center" vertical="center"/>
    </xf>
    <xf numFmtId="0" fontId="27" fillId="0" borderId="0" xfId="0" applyFont="1" applyAlignment="1">
      <alignment horizontal="center" vertical="center"/>
    </xf>
    <xf numFmtId="0" fontId="27" fillId="0" borderId="20" xfId="0" applyFont="1" applyBorder="1" applyAlignment="1">
      <alignment horizontal="center" vertical="center"/>
    </xf>
    <xf numFmtId="0" fontId="27" fillId="0" borderId="22" xfId="0" applyFont="1" applyBorder="1" applyAlignment="1">
      <alignment horizontal="center" vertical="center"/>
    </xf>
    <xf numFmtId="0" fontId="27" fillId="0" borderId="8" xfId="0" applyFont="1" applyBorder="1" applyAlignment="1">
      <alignment horizontal="center" vertical="center"/>
    </xf>
    <xf numFmtId="0" fontId="27" fillId="0" borderId="16" xfId="0" applyFont="1" applyBorder="1" applyAlignment="1">
      <alignment horizontal="center" vertical="center"/>
    </xf>
    <xf numFmtId="0" fontId="19" fillId="0" borderId="34" xfId="0" applyFont="1" applyBorder="1" applyAlignment="1">
      <alignment horizontal="center" vertical="center" wrapText="1"/>
    </xf>
    <xf numFmtId="0" fontId="19" fillId="0" borderId="19" xfId="0" applyFont="1" applyBorder="1" applyAlignment="1">
      <alignment horizontal="center" vertical="center" wrapText="1"/>
    </xf>
    <xf numFmtId="0" fontId="19" fillId="0" borderId="15"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0" xfId="0" applyFont="1" applyAlignment="1">
      <alignment horizontal="center" vertical="center" wrapText="1"/>
    </xf>
    <xf numFmtId="0" fontId="19" fillId="0" borderId="20" xfId="0" applyFont="1" applyBorder="1" applyAlignment="1">
      <alignment horizontal="center" vertical="center" wrapText="1"/>
    </xf>
    <xf numFmtId="0" fontId="24" fillId="0" borderId="15" xfId="0" applyFont="1" applyBorder="1" applyAlignment="1">
      <alignment horizontal="center" vertical="center"/>
    </xf>
    <xf numFmtId="0" fontId="24" fillId="0" borderId="22" xfId="0" applyFont="1" applyBorder="1" applyAlignment="1">
      <alignment horizontal="center" vertical="center"/>
    </xf>
    <xf numFmtId="0" fontId="24" fillId="0" borderId="8" xfId="0" applyFont="1" applyBorder="1" applyAlignment="1">
      <alignment horizontal="center" vertical="center"/>
    </xf>
    <xf numFmtId="0" fontId="24" fillId="0" borderId="16" xfId="0" applyFont="1" applyBorder="1" applyAlignment="1">
      <alignment horizontal="center" vertical="center"/>
    </xf>
    <xf numFmtId="0" fontId="24" fillId="0" borderId="108" xfId="0" applyFont="1" applyBorder="1" applyAlignment="1">
      <alignment horizontal="center" vertical="center"/>
    </xf>
    <xf numFmtId="0" fontId="24" fillId="0" borderId="101" xfId="0" applyFont="1" applyBorder="1" applyAlignment="1">
      <alignment horizontal="center" vertical="center"/>
    </xf>
    <xf numFmtId="0" fontId="24" fillId="3" borderId="108" xfId="0" applyFont="1" applyFill="1" applyBorder="1" applyAlignment="1">
      <alignment horizontal="distributed" vertical="center" justifyLastLine="1"/>
    </xf>
    <xf numFmtId="0" fontId="24" fillId="3" borderId="101" xfId="0" applyFont="1" applyFill="1" applyBorder="1" applyAlignment="1">
      <alignment horizontal="distributed" vertical="center" justifyLastLine="1"/>
    </xf>
    <xf numFmtId="0" fontId="24" fillId="0" borderId="108" xfId="0" applyFont="1" applyBorder="1" applyAlignment="1">
      <alignment horizontal="distributed" vertical="center" justifyLastLine="1"/>
    </xf>
    <xf numFmtId="0" fontId="24" fillId="0" borderId="101" xfId="0" applyFont="1" applyBorder="1" applyAlignment="1">
      <alignment horizontal="distributed" vertical="center" justifyLastLine="1"/>
    </xf>
    <xf numFmtId="0" fontId="24" fillId="0" borderId="93" xfId="0" applyFont="1" applyBorder="1" applyAlignment="1">
      <alignment horizontal="distributed" vertical="center" justifyLastLine="1"/>
    </xf>
    <xf numFmtId="0" fontId="24" fillId="0" borderId="34" xfId="0" applyFont="1" applyBorder="1" applyAlignment="1">
      <alignment horizontal="distributed" vertical="center" justifyLastLine="1"/>
    </xf>
    <xf numFmtId="176" fontId="22" fillId="0" borderId="34" xfId="0" applyNumberFormat="1" applyFont="1" applyBorder="1" applyAlignment="1">
      <alignment horizontal="center" vertical="center"/>
    </xf>
    <xf numFmtId="176" fontId="22" fillId="0" borderId="19" xfId="0" applyNumberFormat="1" applyFont="1" applyBorder="1" applyAlignment="1">
      <alignment horizontal="center" vertical="center"/>
    </xf>
    <xf numFmtId="176" fontId="22" fillId="0" borderId="98" xfId="0" applyNumberFormat="1" applyFont="1" applyBorder="1" applyAlignment="1">
      <alignment horizontal="center" vertical="center"/>
    </xf>
    <xf numFmtId="176" fontId="22" fillId="0" borderId="17" xfId="0" applyNumberFormat="1" applyFont="1" applyBorder="1" applyAlignment="1">
      <alignment horizontal="center" vertical="center"/>
    </xf>
    <xf numFmtId="176" fontId="22" fillId="0" borderId="0" xfId="0" applyNumberFormat="1" applyFont="1" applyAlignment="1">
      <alignment horizontal="center" vertical="center"/>
    </xf>
    <xf numFmtId="176" fontId="22" fillId="0" borderId="105" xfId="0" applyNumberFormat="1" applyFont="1" applyBorder="1" applyAlignment="1">
      <alignment horizontal="center" vertical="center"/>
    </xf>
    <xf numFmtId="176" fontId="22" fillId="0" borderId="22" xfId="0" applyNumberFormat="1" applyFont="1" applyBorder="1" applyAlignment="1">
      <alignment horizontal="center" vertical="center"/>
    </xf>
    <xf numFmtId="176" fontId="22" fillId="0" borderId="8" xfId="0" applyNumberFormat="1" applyFont="1" applyBorder="1" applyAlignment="1">
      <alignment horizontal="center" vertical="center"/>
    </xf>
    <xf numFmtId="176" fontId="22" fillId="0" borderId="97" xfId="0" applyNumberFormat="1" applyFont="1" applyBorder="1" applyAlignment="1">
      <alignment horizontal="center" vertical="center"/>
    </xf>
    <xf numFmtId="176" fontId="22" fillId="0" borderId="103" xfId="0" applyNumberFormat="1" applyFont="1" applyBorder="1" applyAlignment="1">
      <alignment horizontal="center" vertical="center"/>
    </xf>
    <xf numFmtId="176" fontId="22" fillId="0" borderId="106" xfId="0" applyNumberFormat="1" applyFont="1" applyBorder="1" applyAlignment="1">
      <alignment horizontal="center" vertical="center"/>
    </xf>
    <xf numFmtId="176" fontId="22" fillId="0" borderId="104" xfId="0" applyNumberFormat="1" applyFont="1" applyBorder="1" applyAlignment="1">
      <alignment horizontal="center" vertical="center"/>
    </xf>
    <xf numFmtId="176" fontId="22" fillId="0" borderId="15" xfId="0" applyNumberFormat="1" applyFont="1" applyBorder="1" applyAlignment="1">
      <alignment horizontal="center" vertical="center"/>
    </xf>
    <xf numFmtId="176" fontId="22" fillId="0" borderId="20" xfId="0" applyNumberFormat="1" applyFont="1" applyBorder="1" applyAlignment="1">
      <alignment horizontal="center" vertical="center"/>
    </xf>
    <xf numFmtId="176" fontId="22" fillId="0" borderId="16" xfId="0" applyNumberFormat="1" applyFont="1" applyBorder="1" applyAlignment="1">
      <alignment horizontal="center" vertical="center"/>
    </xf>
    <xf numFmtId="0" fontId="22" fillId="0" borderId="17" xfId="0" applyFont="1" applyBorder="1" applyAlignment="1">
      <alignment horizontal="center" vertical="center"/>
    </xf>
    <xf numFmtId="0" fontId="22" fillId="0" borderId="0" xfId="0" applyFont="1" applyAlignment="1">
      <alignment horizontal="center" vertical="center"/>
    </xf>
    <xf numFmtId="0" fontId="22" fillId="0" borderId="20" xfId="0" applyFont="1" applyBorder="1" applyAlignment="1">
      <alignment horizontal="center" vertical="center"/>
    </xf>
    <xf numFmtId="176" fontId="22" fillId="0" borderId="94" xfId="0" applyNumberFormat="1" applyFont="1" applyBorder="1" applyAlignment="1">
      <alignment horizontal="center" vertical="center"/>
    </xf>
    <xf numFmtId="176" fontId="22" fillId="0" borderId="107" xfId="0" applyNumberFormat="1" applyFont="1" applyBorder="1" applyAlignment="1">
      <alignment horizontal="center" vertical="center"/>
    </xf>
    <xf numFmtId="176" fontId="22" fillId="3" borderId="103" xfId="0" applyNumberFormat="1" applyFont="1" applyFill="1" applyBorder="1" applyAlignment="1">
      <alignment horizontal="center" vertical="center"/>
    </xf>
    <xf numFmtId="176" fontId="22" fillId="3" borderId="19" xfId="0" applyNumberFormat="1" applyFont="1" applyFill="1" applyBorder="1" applyAlignment="1">
      <alignment horizontal="center" vertical="center"/>
    </xf>
    <xf numFmtId="176" fontId="22" fillId="3" borderId="98" xfId="0" applyNumberFormat="1" applyFont="1" applyFill="1" applyBorder="1" applyAlignment="1">
      <alignment horizontal="center" vertical="center"/>
    </xf>
    <xf numFmtId="176" fontId="22" fillId="3" borderId="106" xfId="0" applyNumberFormat="1" applyFont="1" applyFill="1" applyBorder="1" applyAlignment="1">
      <alignment horizontal="center" vertical="center"/>
    </xf>
    <xf numFmtId="176" fontId="22" fillId="3" borderId="0" xfId="0" applyNumberFormat="1" applyFont="1" applyFill="1" applyAlignment="1">
      <alignment horizontal="center" vertical="center"/>
    </xf>
    <xf numFmtId="176" fontId="22" fillId="3" borderId="105" xfId="0" applyNumberFormat="1" applyFont="1" applyFill="1" applyBorder="1" applyAlignment="1">
      <alignment horizontal="center" vertical="center"/>
    </xf>
    <xf numFmtId="176" fontId="22" fillId="3" borderId="104" xfId="0" applyNumberFormat="1" applyFont="1" applyFill="1" applyBorder="1" applyAlignment="1">
      <alignment horizontal="center" vertical="center"/>
    </xf>
    <xf numFmtId="176" fontId="22" fillId="3" borderId="8" xfId="0" applyNumberFormat="1" applyFont="1" applyFill="1" applyBorder="1" applyAlignment="1">
      <alignment horizontal="center" vertical="center"/>
    </xf>
    <xf numFmtId="176" fontId="22" fillId="3" borderId="97" xfId="0" applyNumberFormat="1" applyFont="1" applyFill="1" applyBorder="1" applyAlignment="1">
      <alignment horizontal="center" vertical="center"/>
    </xf>
    <xf numFmtId="0" fontId="29" fillId="0" borderId="108" xfId="0" applyFont="1" applyBorder="1" applyAlignment="1">
      <alignment horizontal="center" vertical="center"/>
    </xf>
    <xf numFmtId="0" fontId="24" fillId="0" borderId="0" xfId="0" applyFont="1" applyAlignment="1">
      <alignment horizontal="center" vertical="center"/>
    </xf>
    <xf numFmtId="0" fontId="24" fillId="0" borderId="17" xfId="0" applyFont="1" applyBorder="1" applyAlignment="1">
      <alignment horizontal="center" vertical="center"/>
    </xf>
    <xf numFmtId="0" fontId="28" fillId="0" borderId="99" xfId="0" applyFont="1" applyBorder="1" applyAlignment="1">
      <alignment horizontal="right" vertical="center"/>
    </xf>
    <xf numFmtId="0" fontId="29" fillId="0" borderId="117" xfId="0" applyFont="1" applyBorder="1" applyAlignment="1">
      <alignment horizontal="center" vertical="center"/>
    </xf>
    <xf numFmtId="0" fontId="29" fillId="0" borderId="100" xfId="0" applyFont="1" applyBorder="1" applyAlignment="1">
      <alignment horizontal="center" vertical="center"/>
    </xf>
    <xf numFmtId="0" fontId="28" fillId="4" borderId="34" xfId="0" applyFont="1" applyFill="1" applyBorder="1" applyAlignment="1">
      <alignment horizontal="right" vertical="center"/>
    </xf>
    <xf numFmtId="0" fontId="28" fillId="4" borderId="19" xfId="0" applyFont="1" applyFill="1" applyBorder="1" applyAlignment="1">
      <alignment horizontal="right" vertical="center"/>
    </xf>
    <xf numFmtId="0" fontId="28" fillId="4" borderId="99" xfId="0" applyFont="1" applyFill="1" applyBorder="1" applyAlignment="1">
      <alignment horizontal="right" vertical="center"/>
    </xf>
    <xf numFmtId="0" fontId="28" fillId="4" borderId="15" xfId="0" applyFont="1" applyFill="1" applyBorder="1" applyAlignment="1">
      <alignment horizontal="right" vertical="center"/>
    </xf>
    <xf numFmtId="0" fontId="28" fillId="0" borderId="34" xfId="0" applyFont="1" applyBorder="1" applyAlignment="1">
      <alignment horizontal="right" vertical="center"/>
    </xf>
    <xf numFmtId="0" fontId="17" fillId="0" borderId="10" xfId="0" applyFont="1" applyBorder="1" applyAlignment="1">
      <alignment horizontal="center" vertical="center"/>
    </xf>
    <xf numFmtId="0" fontId="17" fillId="0" borderId="0" xfId="0" applyFont="1" applyAlignment="1">
      <alignment horizontal="center" vertical="center"/>
    </xf>
    <xf numFmtId="185" fontId="29" fillId="4" borderId="118" xfId="0" applyNumberFormat="1" applyFont="1" applyFill="1" applyBorder="1" applyAlignment="1">
      <alignment horizontal="center" vertical="center"/>
    </xf>
    <xf numFmtId="185" fontId="29" fillId="4" borderId="117" xfId="0" applyNumberFormat="1" applyFont="1" applyFill="1" applyBorder="1" applyAlignment="1">
      <alignment horizontal="center" vertical="center"/>
    </xf>
    <xf numFmtId="185" fontId="29" fillId="4" borderId="119" xfId="0" applyNumberFormat="1" applyFont="1" applyFill="1" applyBorder="1" applyAlignment="1">
      <alignment horizontal="center" vertical="center"/>
    </xf>
    <xf numFmtId="185" fontId="29" fillId="4" borderId="100" xfId="0" applyNumberFormat="1" applyFont="1" applyFill="1" applyBorder="1" applyAlignment="1">
      <alignment horizontal="center" vertical="center"/>
    </xf>
    <xf numFmtId="0" fontId="29" fillId="4" borderId="0" xfId="0" applyFont="1" applyFill="1" applyAlignment="1">
      <alignment horizontal="center" vertical="center"/>
    </xf>
    <xf numFmtId="0" fontId="29" fillId="4" borderId="20" xfId="0" applyFont="1" applyFill="1" applyBorder="1" applyAlignment="1">
      <alignment horizontal="center" vertical="center"/>
    </xf>
    <xf numFmtId="0" fontId="29" fillId="4" borderId="8" xfId="0" applyFont="1" applyFill="1" applyBorder="1" applyAlignment="1">
      <alignment horizontal="center" vertical="center"/>
    </xf>
    <xf numFmtId="0" fontId="29" fillId="4" borderId="16" xfId="0" applyFont="1" applyFill="1" applyBorder="1" applyAlignment="1">
      <alignment horizontal="center" vertical="center"/>
    </xf>
    <xf numFmtId="0" fontId="29" fillId="0" borderId="118" xfId="0" applyFont="1" applyBorder="1" applyAlignment="1">
      <alignment horizontal="center" vertical="center"/>
    </xf>
    <xf numFmtId="0" fontId="29" fillId="0" borderId="119" xfId="0" applyFont="1" applyBorder="1" applyAlignment="1">
      <alignment horizontal="center" vertical="center"/>
    </xf>
    <xf numFmtId="0" fontId="24" fillId="0" borderId="20" xfId="0" applyFont="1" applyBorder="1" applyAlignment="1">
      <alignment vertical="center"/>
    </xf>
    <xf numFmtId="0" fontId="22" fillId="0" borderId="109" xfId="0" applyFont="1" applyBorder="1" applyAlignment="1">
      <alignment horizontal="center" vertical="center"/>
    </xf>
    <xf numFmtId="0" fontId="22" fillId="0" borderId="103" xfId="0" applyFont="1" applyBorder="1" applyAlignment="1">
      <alignment horizontal="center" vertical="center"/>
    </xf>
    <xf numFmtId="0" fontId="22" fillId="0" borderId="19" xfId="0" applyFont="1" applyBorder="1" applyAlignment="1">
      <alignment horizontal="center" vertical="center"/>
    </xf>
    <xf numFmtId="0" fontId="22" fillId="0" borderId="15" xfId="0" applyFont="1" applyBorder="1" applyAlignment="1">
      <alignment horizontal="center" vertical="center"/>
    </xf>
    <xf numFmtId="0" fontId="22" fillId="0" borderId="106" xfId="0" applyFont="1" applyBorder="1" applyAlignment="1">
      <alignment horizontal="center" vertical="center"/>
    </xf>
    <xf numFmtId="0" fontId="22" fillId="0" borderId="104" xfId="0" applyFont="1" applyBorder="1" applyAlignment="1">
      <alignment horizontal="center" vertical="center"/>
    </xf>
    <xf numFmtId="0" fontId="22" fillId="0" borderId="8" xfId="0" applyFont="1" applyBorder="1" applyAlignment="1">
      <alignment horizontal="center" vertical="center"/>
    </xf>
    <xf numFmtId="0" fontId="22" fillId="0" borderId="16" xfId="0" applyFont="1" applyBorder="1" applyAlignment="1">
      <alignment horizontal="center" vertical="center"/>
    </xf>
    <xf numFmtId="185" fontId="22" fillId="0" borderId="110" xfId="0" applyNumberFormat="1" applyFont="1" applyBorder="1" applyAlignment="1">
      <alignment horizontal="center" vertical="center"/>
    </xf>
    <xf numFmtId="185" fontId="22" fillId="0" borderId="107" xfId="0" applyNumberFormat="1" applyFont="1" applyBorder="1" applyAlignment="1">
      <alignment horizontal="center" vertical="center"/>
    </xf>
    <xf numFmtId="0" fontId="18" fillId="0" borderId="9" xfId="0" applyFont="1" applyBorder="1" applyAlignment="1">
      <alignment horizontal="center" vertical="center"/>
    </xf>
    <xf numFmtId="0" fontId="18" fillId="0" borderId="10" xfId="0" applyFont="1" applyBorder="1" applyAlignment="1">
      <alignment horizontal="center" vertical="center"/>
    </xf>
    <xf numFmtId="0" fontId="18" fillId="0" borderId="11" xfId="0" applyFont="1" applyBorder="1" applyAlignment="1">
      <alignment horizontal="center" vertical="center"/>
    </xf>
    <xf numFmtId="0" fontId="26" fillId="0" borderId="30" xfId="0" applyFont="1" applyBorder="1" applyAlignment="1">
      <alignment vertical="top"/>
    </xf>
    <xf numFmtId="0" fontId="26" fillId="0" borderId="19" xfId="0" applyFont="1" applyBorder="1" applyAlignment="1">
      <alignment vertical="top"/>
    </xf>
    <xf numFmtId="0" fontId="26" fillId="0" borderId="31" xfId="0" applyFont="1" applyBorder="1" applyAlignment="1">
      <alignment vertical="top"/>
    </xf>
    <xf numFmtId="0" fontId="26" fillId="0" borderId="0" xfId="0" applyFont="1" applyAlignment="1">
      <alignment vertical="top"/>
    </xf>
    <xf numFmtId="0" fontId="26" fillId="0" borderId="33" xfId="0" applyFont="1" applyBorder="1" applyAlignment="1">
      <alignment vertical="top"/>
    </xf>
    <xf numFmtId="0" fontId="26" fillId="0" borderId="8" xfId="0" applyFont="1" applyBorder="1" applyAlignment="1">
      <alignment vertical="top"/>
    </xf>
    <xf numFmtId="0" fontId="24" fillId="0" borderId="20" xfId="0" applyFont="1" applyBorder="1" applyAlignment="1">
      <alignment horizontal="center" vertical="center"/>
    </xf>
    <xf numFmtId="0" fontId="22" fillId="0" borderId="110" xfId="0" applyFont="1" applyBorder="1" applyAlignment="1">
      <alignment horizontal="center" vertical="center"/>
    </xf>
    <xf numFmtId="0" fontId="19" fillId="0" borderId="17" xfId="0" applyFont="1" applyBorder="1" applyAlignment="1">
      <alignment horizontal="center" vertical="top" textRotation="255"/>
    </xf>
    <xf numFmtId="0" fontId="19" fillId="0" borderId="0" xfId="0" applyFont="1" applyAlignment="1">
      <alignment horizontal="center" vertical="top" textRotation="255"/>
    </xf>
    <xf numFmtId="0" fontId="18" fillId="0" borderId="9" xfId="0" applyFont="1" applyBorder="1" applyAlignment="1">
      <alignment horizontal="center" vertical="center" wrapText="1"/>
    </xf>
    <xf numFmtId="0" fontId="17" fillId="0" borderId="11" xfId="0" applyFont="1" applyBorder="1" applyAlignment="1">
      <alignment horizontal="center" vertical="center"/>
    </xf>
    <xf numFmtId="0" fontId="17" fillId="0" borderId="31" xfId="0" applyFont="1" applyBorder="1" applyAlignment="1">
      <alignment horizontal="center" vertical="center"/>
    </xf>
    <xf numFmtId="0" fontId="17" fillId="0" borderId="32" xfId="0" applyFont="1" applyBorder="1" applyAlignment="1">
      <alignment horizontal="center" vertical="center"/>
    </xf>
    <xf numFmtId="0" fontId="17" fillId="0" borderId="12" xfId="0" applyFont="1" applyBorder="1" applyAlignment="1">
      <alignment horizontal="center" vertical="center"/>
    </xf>
    <xf numFmtId="0" fontId="17" fillId="0" borderId="13" xfId="0" applyFont="1" applyBorder="1" applyAlignment="1">
      <alignment horizontal="center" vertical="center"/>
    </xf>
    <xf numFmtId="0" fontId="17" fillId="0" borderId="14" xfId="0" applyFont="1" applyBorder="1" applyAlignment="1">
      <alignment horizontal="center" vertical="center"/>
    </xf>
    <xf numFmtId="0" fontId="26" fillId="0" borderId="34" xfId="0" applyFont="1" applyBorder="1" applyAlignment="1">
      <alignment vertical="top"/>
    </xf>
    <xf numFmtId="0" fontId="26" fillId="0" borderId="17" xfId="0" applyFont="1" applyBorder="1" applyAlignment="1">
      <alignment vertical="top"/>
    </xf>
    <xf numFmtId="0" fontId="26" fillId="0" borderId="22" xfId="0" applyFont="1" applyBorder="1" applyAlignment="1">
      <alignment vertical="top"/>
    </xf>
    <xf numFmtId="0" fontId="33" fillId="0" borderId="18" xfId="0" applyFont="1" applyBorder="1" applyAlignment="1">
      <alignment horizontal="right" vertical="center"/>
    </xf>
    <xf numFmtId="0" fontId="24" fillId="0" borderId="8" xfId="0" applyFont="1" applyBorder="1" applyAlignment="1">
      <alignment vertical="center"/>
    </xf>
    <xf numFmtId="186" fontId="20" fillId="0" borderId="17" xfId="0" applyNumberFormat="1" applyFont="1" applyBorder="1" applyAlignment="1">
      <alignment horizontal="center" vertical="center"/>
    </xf>
    <xf numFmtId="186" fontId="20" fillId="0" borderId="0" xfId="0" applyNumberFormat="1" applyFont="1" applyAlignment="1">
      <alignment horizontal="center" vertical="center"/>
    </xf>
    <xf numFmtId="186" fontId="20" fillId="0" borderId="20" xfId="0" applyNumberFormat="1" applyFont="1" applyBorder="1" applyAlignment="1">
      <alignment horizontal="center" vertical="center"/>
    </xf>
    <xf numFmtId="186" fontId="20" fillId="0" borderId="22" xfId="0" applyNumberFormat="1" applyFont="1" applyBorder="1" applyAlignment="1">
      <alignment horizontal="center" vertical="center"/>
    </xf>
    <xf numFmtId="186" fontId="20" fillId="0" borderId="8" xfId="0" applyNumberFormat="1" applyFont="1" applyBorder="1" applyAlignment="1">
      <alignment horizontal="center" vertical="center"/>
    </xf>
    <xf numFmtId="186" fontId="20" fillId="0" borderId="16" xfId="0" applyNumberFormat="1" applyFont="1" applyBorder="1" applyAlignment="1">
      <alignment horizontal="center" vertical="center"/>
    </xf>
    <xf numFmtId="0" fontId="22" fillId="0" borderId="98" xfId="0" applyFont="1" applyBorder="1" applyAlignment="1">
      <alignment horizontal="center" vertical="center"/>
    </xf>
    <xf numFmtId="0" fontId="22" fillId="0" borderId="105" xfId="0" applyFont="1" applyBorder="1" applyAlignment="1">
      <alignment horizontal="center" vertical="center"/>
    </xf>
    <xf numFmtId="0" fontId="22" fillId="0" borderId="97" xfId="0" applyFont="1" applyBorder="1" applyAlignment="1">
      <alignment horizontal="center" vertical="center"/>
    </xf>
    <xf numFmtId="0" fontId="26" fillId="0" borderId="30" xfId="0" applyFont="1" applyBorder="1" applyAlignment="1">
      <alignment vertical="top" wrapText="1"/>
    </xf>
    <xf numFmtId="0" fontId="26" fillId="0" borderId="19" xfId="0" applyFont="1" applyBorder="1" applyAlignment="1">
      <alignment vertical="top" wrapText="1"/>
    </xf>
    <xf numFmtId="0" fontId="26" fillId="0" borderId="31" xfId="0" applyFont="1" applyBorder="1" applyAlignment="1">
      <alignment vertical="top" wrapText="1"/>
    </xf>
    <xf numFmtId="0" fontId="26" fillId="0" borderId="0" xfId="0" applyFont="1" applyAlignment="1">
      <alignment vertical="top" wrapText="1"/>
    </xf>
    <xf numFmtId="0" fontId="26" fillId="0" borderId="34" xfId="0" applyFont="1" applyBorder="1" applyAlignment="1">
      <alignment vertical="top" wrapText="1"/>
    </xf>
    <xf numFmtId="0" fontId="26" fillId="0" borderId="17" xfId="0" applyFont="1" applyBorder="1" applyAlignment="1">
      <alignment vertical="top" wrapText="1"/>
    </xf>
    <xf numFmtId="193" fontId="20" fillId="0" borderId="17" xfId="0" applyNumberFormat="1" applyFont="1" applyBorder="1" applyAlignment="1">
      <alignment horizontal="center" vertical="center"/>
    </xf>
    <xf numFmtId="193" fontId="20" fillId="0" borderId="0" xfId="0" applyNumberFormat="1" applyFont="1" applyAlignment="1">
      <alignment horizontal="center" vertical="center"/>
    </xf>
    <xf numFmtId="193" fontId="20" fillId="0" borderId="20" xfId="0" applyNumberFormat="1" applyFont="1" applyBorder="1" applyAlignment="1">
      <alignment horizontal="center" vertical="center"/>
    </xf>
    <xf numFmtId="193" fontId="20" fillId="0" borderId="22" xfId="0" applyNumberFormat="1" applyFont="1" applyBorder="1" applyAlignment="1">
      <alignment horizontal="center" vertical="center"/>
    </xf>
    <xf numFmtId="193" fontId="20" fillId="0" borderId="8" xfId="0" applyNumberFormat="1" applyFont="1" applyBorder="1" applyAlignment="1">
      <alignment horizontal="center" vertical="center"/>
    </xf>
    <xf numFmtId="193" fontId="20" fillId="0" borderId="16" xfId="0" applyNumberFormat="1" applyFont="1" applyBorder="1" applyAlignment="1">
      <alignment horizontal="center" vertical="center"/>
    </xf>
    <xf numFmtId="0" fontId="24" fillId="0" borderId="28" xfId="0" applyFont="1" applyBorder="1" applyAlignment="1">
      <alignment horizontal="center" vertical="center"/>
    </xf>
    <xf numFmtId="0" fontId="33" fillId="0" borderId="95" xfId="0" applyFont="1" applyBorder="1" applyAlignment="1">
      <alignment horizontal="right" vertical="center"/>
    </xf>
    <xf numFmtId="0" fontId="24" fillId="0" borderId="28" xfId="0" applyFont="1" applyBorder="1" applyAlignment="1">
      <alignment vertical="center"/>
    </xf>
    <xf numFmtId="0" fontId="26" fillId="0" borderId="24" xfId="0" applyFont="1" applyBorder="1" applyAlignment="1">
      <alignment vertical="top" wrapText="1"/>
    </xf>
    <xf numFmtId="0" fontId="26" fillId="0" borderId="28" xfId="0" applyFont="1" applyBorder="1" applyAlignment="1">
      <alignment vertical="top" wrapText="1"/>
    </xf>
    <xf numFmtId="194" fontId="20" fillId="0" borderId="17" xfId="0" applyNumberFormat="1" applyFont="1" applyBorder="1" applyAlignment="1">
      <alignment horizontal="center" vertical="center"/>
    </xf>
    <xf numFmtId="194" fontId="20" fillId="0" borderId="0" xfId="0" applyNumberFormat="1" applyFont="1" applyAlignment="1">
      <alignment horizontal="center" vertical="center"/>
    </xf>
    <xf numFmtId="194" fontId="20" fillId="0" borderId="20" xfId="0" applyNumberFormat="1" applyFont="1" applyBorder="1" applyAlignment="1">
      <alignment horizontal="center" vertical="center"/>
    </xf>
    <xf numFmtId="194" fontId="20" fillId="0" borderId="38" xfId="0" applyNumberFormat="1" applyFont="1" applyBorder="1" applyAlignment="1">
      <alignment horizontal="center" vertical="center"/>
    </xf>
    <xf numFmtId="194" fontId="20" fillId="0" borderId="28" xfId="0" applyNumberFormat="1" applyFont="1" applyBorder="1" applyAlignment="1">
      <alignment horizontal="center" vertical="center"/>
    </xf>
    <xf numFmtId="194" fontId="20" fillId="0" borderId="96" xfId="0" applyNumberFormat="1" applyFont="1" applyBorder="1" applyAlignment="1">
      <alignment horizontal="center" vertical="center"/>
    </xf>
    <xf numFmtId="0" fontId="17" fillId="0" borderId="26" xfId="0" applyFont="1" applyBorder="1" applyAlignment="1">
      <alignment horizontal="distributed" vertical="center" justifyLastLine="1"/>
    </xf>
    <xf numFmtId="0" fontId="17" fillId="0" borderId="0" xfId="0" applyFont="1" applyAlignment="1">
      <alignment horizontal="distributed" vertical="center" justifyLastLine="1"/>
    </xf>
    <xf numFmtId="0" fontId="17" fillId="0" borderId="32" xfId="0" applyFont="1" applyBorder="1" applyAlignment="1">
      <alignment horizontal="distributed" vertical="center" justifyLastLine="1"/>
    </xf>
    <xf numFmtId="0" fontId="26" fillId="0" borderId="0" xfId="0" applyFont="1" applyAlignment="1">
      <alignment horizontal="center" vertical="center"/>
    </xf>
    <xf numFmtId="0" fontId="26" fillId="0" borderId="32" xfId="0" applyFont="1" applyBorder="1" applyAlignment="1">
      <alignment horizontal="center" vertical="center"/>
    </xf>
    <xf numFmtId="0" fontId="26" fillId="0" borderId="28" xfId="0" applyFont="1" applyBorder="1" applyAlignment="1">
      <alignment horizontal="center" vertical="center"/>
    </xf>
    <xf numFmtId="0" fontId="26" fillId="0" borderId="115" xfId="0" applyFont="1" applyBorder="1" applyAlignment="1">
      <alignment horizontal="center" vertical="center"/>
    </xf>
    <xf numFmtId="0" fontId="26" fillId="0" borderId="39" xfId="0" applyFont="1" applyBorder="1" applyAlignment="1">
      <alignment vertical="top" wrapText="1"/>
    </xf>
    <xf numFmtId="0" fontId="26" fillId="0" borderId="116" xfId="0" applyFont="1" applyBorder="1" applyAlignment="1">
      <alignment vertical="top" wrapText="1"/>
    </xf>
    <xf numFmtId="0" fontId="0" fillId="0" borderId="13" xfId="0" applyBorder="1" applyAlignment="1">
      <alignment vertical="center"/>
    </xf>
    <xf numFmtId="0" fontId="13" fillId="0" borderId="178" xfId="0" applyFont="1" applyBorder="1" applyAlignment="1">
      <alignment vertical="center"/>
    </xf>
    <xf numFmtId="0" fontId="13" fillId="0" borderId="186" xfId="0" applyFont="1" applyBorder="1" applyAlignment="1">
      <alignment vertical="center"/>
    </xf>
    <xf numFmtId="0" fontId="13" fillId="0" borderId="178" xfId="0" applyFont="1" applyBorder="1" applyAlignment="1">
      <alignment horizontal="right" vertical="center"/>
    </xf>
    <xf numFmtId="0" fontId="13" fillId="0" borderId="186" xfId="0" applyFont="1" applyBorder="1" applyAlignment="1">
      <alignment horizontal="right" vertical="center"/>
    </xf>
    <xf numFmtId="0" fontId="13" fillId="0" borderId="197" xfId="0" applyFont="1" applyBorder="1" applyAlignment="1">
      <alignment vertical="center"/>
    </xf>
    <xf numFmtId="0" fontId="0" fillId="0" borderId="187" xfId="0" applyBorder="1" applyAlignment="1">
      <alignment vertical="center"/>
    </xf>
    <xf numFmtId="0" fontId="0" fillId="0" borderId="186" xfId="0" applyBorder="1" applyAlignment="1">
      <alignment vertical="center"/>
    </xf>
    <xf numFmtId="0" fontId="13" fillId="0" borderId="199" xfId="0" applyFont="1" applyBorder="1" applyAlignment="1">
      <alignment vertical="center"/>
    </xf>
    <xf numFmtId="0" fontId="0" fillId="0" borderId="200" xfId="0" applyBorder="1" applyAlignment="1">
      <alignment vertical="center"/>
    </xf>
    <xf numFmtId="0" fontId="0" fillId="0" borderId="201" xfId="0" applyBorder="1" applyAlignment="1">
      <alignment vertical="center"/>
    </xf>
    <xf numFmtId="0" fontId="13" fillId="0" borderId="184" xfId="0" applyFont="1" applyBorder="1" applyAlignment="1">
      <alignment horizontal="left" vertical="top" wrapText="1"/>
    </xf>
    <xf numFmtId="0" fontId="13" fillId="0" borderId="190" xfId="0" applyFont="1" applyBorder="1" applyAlignment="1">
      <alignment horizontal="left" vertical="top" wrapText="1"/>
    </xf>
    <xf numFmtId="0" fontId="13" fillId="0" borderId="0" xfId="0" applyFont="1" applyAlignment="1">
      <alignment horizontal="left" vertical="top" wrapText="1"/>
    </xf>
    <xf numFmtId="0" fontId="13" fillId="0" borderId="134" xfId="0" applyFont="1" applyBorder="1" applyAlignment="1">
      <alignment horizontal="left" vertical="top" wrapText="1"/>
    </xf>
    <xf numFmtId="0" fontId="13" fillId="0" borderId="13" xfId="0" applyFont="1" applyBorder="1" applyAlignment="1">
      <alignment horizontal="left" vertical="top" wrapText="1"/>
    </xf>
    <xf numFmtId="0" fontId="13" fillId="0" borderId="136" xfId="0" applyFont="1" applyBorder="1" applyAlignment="1">
      <alignment horizontal="left" vertical="top" wrapText="1"/>
    </xf>
    <xf numFmtId="0" fontId="24" fillId="0" borderId="205" xfId="0" applyFont="1" applyBorder="1" applyAlignment="1">
      <alignment horizontal="left" vertical="top" wrapText="1"/>
    </xf>
    <xf numFmtId="0" fontId="24" fillId="0" borderId="206" xfId="0" applyFont="1" applyBorder="1" applyAlignment="1">
      <alignment horizontal="left" vertical="top" wrapText="1"/>
    </xf>
    <xf numFmtId="0" fontId="24" fillId="0" borderId="154" xfId="0" applyFont="1" applyBorder="1" applyAlignment="1">
      <alignment horizontal="left" vertical="top" wrapText="1"/>
    </xf>
    <xf numFmtId="0" fontId="24" fillId="0" borderId="180" xfId="0" applyFont="1" applyBorder="1" applyAlignment="1">
      <alignment horizontal="left" vertical="top" wrapText="1"/>
    </xf>
    <xf numFmtId="0" fontId="24" fillId="0" borderId="131" xfId="0" applyFont="1" applyBorder="1" applyAlignment="1">
      <alignment horizontal="left" vertical="top" wrapText="1"/>
    </xf>
    <xf numFmtId="0" fontId="24" fillId="0" borderId="44" xfId="0" applyFont="1" applyBorder="1" applyAlignment="1">
      <alignment horizontal="left" vertical="top" wrapText="1"/>
    </xf>
    <xf numFmtId="0" fontId="13" fillId="0" borderId="206" xfId="0" applyFont="1" applyBorder="1" applyAlignment="1">
      <alignment horizontal="left" vertical="top" wrapText="1"/>
    </xf>
    <xf numFmtId="0" fontId="13" fillId="0" borderId="180" xfId="0" applyFont="1" applyBorder="1" applyAlignment="1">
      <alignment horizontal="left" vertical="top" wrapText="1"/>
    </xf>
    <xf numFmtId="0" fontId="13" fillId="0" borderId="44" xfId="0" applyFont="1" applyBorder="1" applyAlignment="1">
      <alignment horizontal="left" vertical="top" wrapText="1"/>
    </xf>
    <xf numFmtId="0" fontId="13" fillId="0" borderId="207" xfId="0" applyFont="1" applyBorder="1" applyAlignment="1">
      <alignment horizontal="left" vertical="top" wrapText="1"/>
    </xf>
    <xf numFmtId="0" fontId="13" fillId="0" borderId="132" xfId="0" applyFont="1" applyBorder="1" applyAlignment="1">
      <alignment horizontal="left" vertical="top" wrapText="1"/>
    </xf>
    <xf numFmtId="0" fontId="13" fillId="0" borderId="45" xfId="0" applyFont="1" applyBorder="1" applyAlignment="1">
      <alignment horizontal="left" vertical="top" wrapText="1"/>
    </xf>
    <xf numFmtId="190" fontId="24" fillId="5" borderId="199" xfId="0" applyNumberFormat="1" applyFont="1" applyFill="1" applyBorder="1" applyAlignment="1">
      <alignment horizontal="center" vertical="center"/>
    </xf>
    <xf numFmtId="190" fontId="24" fillId="5" borderId="201" xfId="0" applyNumberFormat="1" applyFont="1" applyFill="1" applyBorder="1" applyAlignment="1">
      <alignment horizontal="center" vertical="center"/>
    </xf>
    <xf numFmtId="190" fontId="13" fillId="5" borderId="208" xfId="0" applyNumberFormat="1" applyFont="1" applyFill="1" applyBorder="1" applyAlignment="1">
      <alignment horizontal="center" vertical="center"/>
    </xf>
    <xf numFmtId="190" fontId="13" fillId="5" borderId="201" xfId="0" applyNumberFormat="1" applyFont="1" applyFill="1" applyBorder="1" applyAlignment="1">
      <alignment horizontal="center" vertical="center"/>
    </xf>
    <xf numFmtId="190" fontId="13" fillId="5" borderId="209" xfId="0" applyNumberFormat="1" applyFont="1" applyFill="1" applyBorder="1" applyAlignment="1">
      <alignment horizontal="center" vertical="center"/>
    </xf>
    <xf numFmtId="0" fontId="13" fillId="0" borderId="179" xfId="0" applyFont="1" applyBorder="1" applyAlignment="1">
      <alignment horizontal="center" vertical="center" wrapText="1"/>
    </xf>
    <xf numFmtId="0" fontId="0" fillId="0" borderId="185" xfId="0" applyBorder="1" applyAlignment="1">
      <alignment horizontal="center" vertical="center" wrapText="1"/>
    </xf>
    <xf numFmtId="0" fontId="13" fillId="0" borderId="181" xfId="0" applyFont="1" applyBorder="1" applyAlignment="1">
      <alignment horizontal="center" vertical="center" wrapText="1"/>
    </xf>
    <xf numFmtId="0" fontId="0" fillId="0" borderId="183" xfId="0" applyBorder="1" applyAlignment="1">
      <alignment horizontal="center" vertical="center" wrapText="1"/>
    </xf>
    <xf numFmtId="0" fontId="0" fillId="0" borderId="12" xfId="0" applyBorder="1" applyAlignment="1">
      <alignment horizontal="center" vertical="center" wrapText="1"/>
    </xf>
    <xf numFmtId="0" fontId="0" fillId="0" borderId="14" xfId="0" applyBorder="1" applyAlignment="1">
      <alignment horizontal="center" vertical="center" wrapText="1"/>
    </xf>
    <xf numFmtId="0" fontId="0" fillId="0" borderId="184" xfId="0" applyBorder="1" applyAlignment="1">
      <alignment horizontal="center" vertical="center" wrapText="1"/>
    </xf>
    <xf numFmtId="0" fontId="0" fillId="0" borderId="0" xfId="0" applyAlignment="1">
      <alignment horizontal="center" vertical="center" wrapText="1"/>
    </xf>
    <xf numFmtId="0" fontId="0" fillId="0" borderId="13" xfId="0" applyBorder="1" applyAlignment="1">
      <alignment horizontal="center" vertical="center" wrapText="1"/>
    </xf>
    <xf numFmtId="0" fontId="36" fillId="0" borderId="178" xfId="0" applyFont="1" applyBorder="1" applyAlignment="1">
      <alignment horizontal="center" vertical="center" wrapText="1"/>
    </xf>
    <xf numFmtId="0" fontId="36" fillId="0" borderId="186" xfId="0" applyFont="1" applyBorder="1" applyAlignment="1">
      <alignment horizontal="center" vertical="center" wrapText="1"/>
    </xf>
    <xf numFmtId="0" fontId="36" fillId="0" borderId="187" xfId="0" applyFont="1" applyBorder="1" applyAlignment="1">
      <alignment horizontal="center" vertical="center" wrapText="1"/>
    </xf>
    <xf numFmtId="0" fontId="59" fillId="0" borderId="181" xfId="0" applyFont="1" applyBorder="1" applyAlignment="1">
      <alignment horizontal="center" vertical="center" wrapText="1"/>
    </xf>
    <xf numFmtId="0" fontId="60" fillId="0" borderId="183" xfId="0" applyFont="1" applyBorder="1" applyAlignment="1">
      <alignment horizontal="center" vertical="center" wrapText="1"/>
    </xf>
    <xf numFmtId="0" fontId="60" fillId="0" borderId="12" xfId="0" applyFont="1" applyBorder="1" applyAlignment="1">
      <alignment horizontal="center" vertical="center" wrapText="1"/>
    </xf>
    <xf numFmtId="0" fontId="60" fillId="0" borderId="14" xfId="0" applyFont="1" applyBorder="1" applyAlignment="1">
      <alignment horizontal="center" vertical="center" wrapText="1"/>
    </xf>
    <xf numFmtId="0" fontId="13" fillId="0" borderId="183" xfId="0" applyFont="1" applyBorder="1" applyAlignment="1">
      <alignment vertical="center" wrapText="1"/>
    </xf>
    <xf numFmtId="0" fontId="13" fillId="0" borderId="12" xfId="0" applyFont="1" applyBorder="1" applyAlignment="1">
      <alignment horizontal="center" vertical="center" wrapText="1"/>
    </xf>
    <xf numFmtId="0" fontId="13" fillId="0" borderId="14" xfId="0" applyFont="1" applyBorder="1" applyAlignment="1">
      <alignment vertical="center" wrapText="1"/>
    </xf>
    <xf numFmtId="0" fontId="13" fillId="0" borderId="192" xfId="0" applyFont="1" applyBorder="1" applyAlignment="1">
      <alignment horizontal="center" vertical="center"/>
    </xf>
    <xf numFmtId="0" fontId="13" fillId="0" borderId="179" xfId="0" applyFont="1" applyBorder="1" applyAlignment="1">
      <alignment horizontal="left" vertical="top" wrapText="1"/>
    </xf>
    <xf numFmtId="0" fontId="13" fillId="0" borderId="181" xfId="0" applyFont="1" applyBorder="1" applyAlignment="1">
      <alignment horizontal="left" vertical="top" wrapText="1"/>
    </xf>
    <xf numFmtId="0" fontId="13" fillId="0" borderId="12" xfId="0" applyFont="1" applyBorder="1" applyAlignment="1">
      <alignment horizontal="left" vertical="top" wrapText="1"/>
    </xf>
    <xf numFmtId="0" fontId="13" fillId="0" borderId="179" xfId="0" applyFont="1" applyBorder="1" applyAlignment="1">
      <alignment horizontal="center" vertical="center"/>
    </xf>
    <xf numFmtId="0" fontId="0" fillId="0" borderId="184" xfId="0" applyBorder="1" applyAlignment="1">
      <alignment horizontal="center" vertical="center"/>
    </xf>
    <xf numFmtId="0" fontId="0" fillId="0" borderId="184" xfId="0" applyBorder="1" applyAlignment="1">
      <alignment vertical="center"/>
    </xf>
    <xf numFmtId="0" fontId="0" fillId="0" borderId="185" xfId="0" applyBorder="1" applyAlignment="1">
      <alignment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vertical="center"/>
    </xf>
    <xf numFmtId="0" fontId="13" fillId="0" borderId="111" xfId="0" applyFont="1" applyBorder="1" applyAlignment="1">
      <alignment vertical="center"/>
    </xf>
    <xf numFmtId="0" fontId="0" fillId="0" borderId="112" xfId="0" applyBorder="1" applyAlignment="1">
      <alignment vertical="center"/>
    </xf>
    <xf numFmtId="0" fontId="0" fillId="0" borderId="113" xfId="0" applyBorder="1" applyAlignment="1">
      <alignment vertical="center"/>
    </xf>
    <xf numFmtId="0" fontId="0" fillId="0" borderId="114" xfId="0" applyBorder="1" applyAlignment="1">
      <alignment vertical="center"/>
    </xf>
    <xf numFmtId="0" fontId="13" fillId="0" borderId="161" xfId="0" applyFont="1" applyBorder="1" applyAlignment="1">
      <alignment horizontal="center" vertical="center"/>
    </xf>
    <xf numFmtId="0" fontId="13" fillId="0" borderId="197" xfId="0" applyFont="1" applyBorder="1" applyAlignment="1">
      <alignment vertical="top" wrapText="1"/>
    </xf>
    <xf numFmtId="0" fontId="0" fillId="0" borderId="187" xfId="0" applyBorder="1" applyAlignment="1">
      <alignment vertical="top"/>
    </xf>
    <xf numFmtId="0" fontId="0" fillId="0" borderId="186" xfId="0" applyBorder="1" applyAlignment="1">
      <alignment vertical="top"/>
    </xf>
    <xf numFmtId="0" fontId="13" fillId="0" borderId="155" xfId="0" applyFont="1" applyBorder="1" applyAlignment="1">
      <alignment horizontal="center" vertical="center"/>
    </xf>
    <xf numFmtId="0" fontId="0" fillId="0" borderId="156" xfId="0" applyBorder="1" applyAlignment="1">
      <alignment horizontal="center" vertical="center"/>
    </xf>
    <xf numFmtId="0" fontId="0" fillId="0" borderId="191" xfId="0" applyBorder="1" applyAlignment="1">
      <alignment horizontal="center" vertical="center"/>
    </xf>
    <xf numFmtId="0" fontId="0" fillId="0" borderId="152" xfId="0" applyBorder="1" applyAlignment="1">
      <alignment horizontal="center" vertical="center"/>
    </xf>
    <xf numFmtId="0" fontId="0" fillId="0" borderId="183" xfId="0" applyBorder="1" applyAlignment="1">
      <alignment horizontal="center" vertical="center"/>
    </xf>
    <xf numFmtId="0" fontId="0" fillId="0" borderId="133" xfId="0" applyBorder="1" applyAlignment="1">
      <alignment horizontal="center" vertical="center"/>
    </xf>
    <xf numFmtId="0" fontId="0" fillId="0" borderId="14" xfId="0" applyBorder="1" applyAlignment="1">
      <alignment horizontal="center" vertical="center"/>
    </xf>
    <xf numFmtId="0" fontId="13" fillId="0" borderId="179" xfId="0" applyFont="1" applyBorder="1" applyAlignment="1">
      <alignment vertical="center"/>
    </xf>
    <xf numFmtId="0" fontId="13" fillId="0" borderId="185" xfId="0" applyFont="1" applyBorder="1" applyAlignment="1">
      <alignment vertical="center"/>
    </xf>
    <xf numFmtId="0" fontId="13" fillId="0" borderId="181" xfId="0" applyFont="1" applyBorder="1" applyAlignment="1">
      <alignment horizontal="center" vertical="center" wrapText="1" shrinkToFit="1"/>
    </xf>
    <xf numFmtId="0" fontId="0" fillId="0" borderId="183" xfId="0" applyBorder="1" applyAlignment="1">
      <alignment horizontal="center" vertical="center" shrinkToFit="1"/>
    </xf>
    <xf numFmtId="0" fontId="0" fillId="0" borderId="12" xfId="0" applyBorder="1" applyAlignment="1">
      <alignment horizontal="center" vertical="center" shrinkToFit="1"/>
    </xf>
    <xf numFmtId="0" fontId="0" fillId="0" borderId="13" xfId="0" applyBorder="1" applyAlignment="1">
      <alignment horizontal="center" vertical="center" shrinkToFit="1"/>
    </xf>
    <xf numFmtId="0" fontId="0" fillId="0" borderId="14" xfId="0" applyBorder="1" applyAlignment="1">
      <alignment horizontal="center" vertical="center" shrinkToFit="1"/>
    </xf>
    <xf numFmtId="0" fontId="0" fillId="0" borderId="185" xfId="0" applyBorder="1" applyAlignment="1">
      <alignment horizontal="center" vertical="center"/>
    </xf>
    <xf numFmtId="0" fontId="44" fillId="0" borderId="178" xfId="0" applyFont="1" applyBorder="1" applyAlignment="1">
      <alignment horizontal="center" vertical="center"/>
    </xf>
    <xf numFmtId="0" fontId="44" fillId="0" borderId="187" xfId="0" applyFont="1" applyBorder="1" applyAlignment="1">
      <alignment horizontal="center" vertical="center"/>
    </xf>
    <xf numFmtId="0" fontId="44" fillId="0" borderId="188" xfId="0" applyFont="1" applyBorder="1" applyAlignment="1">
      <alignment horizontal="center" vertical="center"/>
    </xf>
    <xf numFmtId="0" fontId="44" fillId="0" borderId="189" xfId="0" applyFont="1" applyBorder="1" applyAlignment="1">
      <alignment horizontal="center" vertical="center"/>
    </xf>
    <xf numFmtId="0" fontId="13" fillId="0" borderId="179" xfId="0" applyFont="1" applyBorder="1" applyAlignment="1">
      <alignment horizontal="center" vertical="center" wrapText="1" shrinkToFit="1"/>
    </xf>
    <xf numFmtId="0" fontId="0" fillId="0" borderId="184" xfId="0" applyBorder="1" applyAlignment="1">
      <alignment vertical="center" wrapText="1"/>
    </xf>
    <xf numFmtId="0" fontId="0" fillId="0" borderId="185" xfId="0" applyBorder="1" applyAlignment="1">
      <alignment vertical="center" wrapText="1"/>
    </xf>
    <xf numFmtId="0" fontId="0" fillId="0" borderId="12" xfId="0" applyBorder="1" applyAlignment="1">
      <alignment vertical="center" wrapText="1"/>
    </xf>
    <xf numFmtId="0" fontId="0" fillId="0" borderId="238" xfId="0" applyBorder="1" applyAlignment="1">
      <alignment vertical="center" wrapText="1"/>
    </xf>
    <xf numFmtId="0" fontId="0" fillId="0" borderId="239" xfId="0" applyBorder="1" applyAlignment="1">
      <alignment vertical="center" wrapText="1"/>
    </xf>
    <xf numFmtId="0" fontId="13" fillId="0" borderId="193" xfId="0" applyFont="1" applyBorder="1" applyAlignment="1">
      <alignment horizontal="left" vertical="top" wrapText="1"/>
    </xf>
    <xf numFmtId="0" fontId="13" fillId="0" borderId="194" xfId="0" applyFont="1" applyBorder="1" applyAlignment="1">
      <alignment horizontal="left" vertical="top" wrapText="1"/>
    </xf>
    <xf numFmtId="0" fontId="13" fillId="0" borderId="135" xfId="0" applyFont="1" applyBorder="1" applyAlignment="1">
      <alignment horizontal="left" vertical="top" wrapText="1"/>
    </xf>
    <xf numFmtId="0" fontId="13" fillId="0" borderId="37" xfId="0" applyFont="1" applyBorder="1" applyAlignment="1">
      <alignment horizontal="left" vertical="top" wrapText="1"/>
    </xf>
    <xf numFmtId="0" fontId="13" fillId="0" borderId="137" xfId="0" applyFont="1" applyBorder="1" applyAlignment="1">
      <alignment horizontal="left" vertical="top" wrapText="1"/>
    </xf>
    <xf numFmtId="0" fontId="13" fillId="0" borderId="138" xfId="0" applyFont="1" applyBorder="1" applyAlignment="1">
      <alignment horizontal="left" vertical="top" wrapText="1"/>
    </xf>
    <xf numFmtId="0" fontId="13" fillId="0" borderId="187" xfId="0" applyFont="1" applyBorder="1" applyAlignment="1">
      <alignment horizontal="right" vertical="center"/>
    </xf>
    <xf numFmtId="0" fontId="13" fillId="0" borderId="189" xfId="0" applyFont="1" applyBorder="1" applyAlignment="1">
      <alignment horizontal="right" vertical="center"/>
    </xf>
    <xf numFmtId="0" fontId="13" fillId="0" borderId="187" xfId="0" applyFont="1" applyBorder="1" applyAlignment="1">
      <alignment vertical="center"/>
    </xf>
    <xf numFmtId="0" fontId="13" fillId="0" borderId="189" xfId="0" applyFont="1" applyBorder="1" applyAlignment="1">
      <alignment vertical="center"/>
    </xf>
    <xf numFmtId="0" fontId="0" fillId="0" borderId="232" xfId="0" applyBorder="1" applyAlignment="1">
      <alignment horizontal="center" vertical="center"/>
    </xf>
    <xf numFmtId="0" fontId="0" fillId="0" borderId="232" xfId="0" applyBorder="1" applyAlignment="1">
      <alignment vertical="center"/>
    </xf>
    <xf numFmtId="0" fontId="0" fillId="0" borderId="233" xfId="0" applyBorder="1" applyAlignment="1">
      <alignment vertical="center"/>
    </xf>
    <xf numFmtId="0" fontId="59" fillId="0" borderId="179" xfId="0" applyFont="1" applyBorder="1" applyAlignment="1">
      <alignment horizontal="center" vertical="center" wrapText="1"/>
    </xf>
    <xf numFmtId="0" fontId="60" fillId="0" borderId="185" xfId="0" applyFont="1" applyBorder="1" applyAlignment="1">
      <alignment horizontal="center" vertical="center" wrapText="1"/>
    </xf>
    <xf numFmtId="0" fontId="37" fillId="6" borderId="149" xfId="0" applyFont="1" applyFill="1" applyBorder="1" applyAlignment="1">
      <alignment horizontal="center" vertical="center" textRotation="255" shrinkToFit="1"/>
    </xf>
    <xf numFmtId="0" fontId="37" fillId="6" borderId="91" xfId="0" applyFont="1" applyFill="1" applyBorder="1" applyAlignment="1">
      <alignment horizontal="center" vertical="center" textRotation="255" shrinkToFit="1"/>
    </xf>
    <xf numFmtId="0" fontId="37" fillId="6" borderId="44" xfId="0" applyFont="1" applyFill="1" applyBorder="1" applyAlignment="1">
      <alignment horizontal="center" vertical="center" textRotation="255" shrinkToFit="1"/>
    </xf>
    <xf numFmtId="0" fontId="37" fillId="6" borderId="46" xfId="0" applyFont="1" applyFill="1" applyBorder="1" applyAlignment="1">
      <alignment horizontal="center" vertical="center" textRotation="255" shrinkToFit="1"/>
    </xf>
    <xf numFmtId="0" fontId="18" fillId="0" borderId="146" xfId="0" applyFont="1" applyBorder="1" applyAlignment="1">
      <alignment horizontal="center" vertical="distributed" textRotation="255" justifyLastLine="1"/>
    </xf>
    <xf numFmtId="0" fontId="18" fillId="0" borderId="147" xfId="0" applyFont="1" applyBorder="1" applyAlignment="1">
      <alignment horizontal="center" vertical="distributed" textRotation="255" justifyLastLine="1"/>
    </xf>
    <xf numFmtId="0" fontId="18" fillId="0" borderId="148" xfId="0" applyFont="1" applyBorder="1" applyAlignment="1">
      <alignment horizontal="center" vertical="distributed" textRotation="255" justifyLastLine="1"/>
    </xf>
    <xf numFmtId="0" fontId="20" fillId="0" borderId="0" xfId="0" applyFont="1" applyAlignment="1">
      <alignment vertical="center"/>
    </xf>
    <xf numFmtId="0" fontId="21" fillId="5" borderId="125" xfId="0" applyFont="1" applyFill="1" applyBorder="1" applyAlignment="1">
      <alignment horizontal="center" vertical="center"/>
    </xf>
    <xf numFmtId="0" fontId="21" fillId="5" borderId="126" xfId="0" applyFont="1" applyFill="1" applyBorder="1" applyAlignment="1">
      <alignment horizontal="center" vertical="center"/>
    </xf>
    <xf numFmtId="0" fontId="21" fillId="5" borderId="127" xfId="0" applyFont="1" applyFill="1" applyBorder="1" applyAlignment="1">
      <alignment horizontal="center" vertical="center"/>
    </xf>
    <xf numFmtId="0" fontId="22" fillId="5" borderId="125" xfId="0" applyFont="1" applyFill="1" applyBorder="1" applyAlignment="1" applyProtection="1">
      <alignment horizontal="center" vertical="center"/>
      <protection locked="0"/>
    </xf>
    <xf numFmtId="0" fontId="1" fillId="5" borderId="126" xfId="0" applyFont="1" applyFill="1" applyBorder="1" applyProtection="1">
      <protection locked="0"/>
    </xf>
    <xf numFmtId="0" fontId="1" fillId="5" borderId="127" xfId="0" applyFont="1" applyFill="1" applyBorder="1" applyProtection="1">
      <protection locked="0"/>
    </xf>
    <xf numFmtId="0" fontId="13" fillId="5" borderId="40" xfId="0" applyFont="1" applyFill="1" applyBorder="1" applyAlignment="1">
      <alignment horizontal="center" vertical="center"/>
    </xf>
    <xf numFmtId="0" fontId="13" fillId="5" borderId="42" xfId="0" applyFont="1" applyFill="1" applyBorder="1" applyAlignment="1">
      <alignment horizontal="center" vertical="center"/>
    </xf>
    <xf numFmtId="0" fontId="24" fillId="0" borderId="36" xfId="0" applyFont="1" applyBorder="1" applyAlignment="1">
      <alignment horizontal="center" vertical="center"/>
    </xf>
    <xf numFmtId="0" fontId="30" fillId="0" borderId="0" xfId="0" applyFont="1" applyAlignment="1">
      <alignment horizontal="right" vertical="center"/>
    </xf>
    <xf numFmtId="192" fontId="20" fillId="0" borderId="17" xfId="0" applyNumberFormat="1" applyFont="1" applyBorder="1" applyAlignment="1">
      <alignment horizontal="center" vertical="center"/>
    </xf>
    <xf numFmtId="192" fontId="20" fillId="0" borderId="0" xfId="0" applyNumberFormat="1" applyFont="1" applyAlignment="1">
      <alignment horizontal="center" vertical="center"/>
    </xf>
    <xf numFmtId="192" fontId="20" fillId="0" borderId="20" xfId="0" applyNumberFormat="1" applyFont="1" applyBorder="1" applyAlignment="1">
      <alignment horizontal="center" vertical="center"/>
    </xf>
    <xf numFmtId="192" fontId="20" fillId="0" borderId="22" xfId="0" applyNumberFormat="1" applyFont="1" applyBorder="1" applyAlignment="1">
      <alignment horizontal="center" vertical="center"/>
    </xf>
    <xf numFmtId="192" fontId="20" fillId="0" borderId="8" xfId="0" applyNumberFormat="1" applyFont="1" applyBorder="1" applyAlignment="1">
      <alignment horizontal="center" vertical="center"/>
    </xf>
    <xf numFmtId="192" fontId="20" fillId="0" borderId="16" xfId="0" applyNumberFormat="1" applyFont="1" applyBorder="1" applyAlignment="1">
      <alignment horizontal="center" vertical="center"/>
    </xf>
    <xf numFmtId="0" fontId="25" fillId="0" borderId="19" xfId="0" applyFont="1" applyBorder="1" applyAlignment="1">
      <alignment vertical="center"/>
    </xf>
    <xf numFmtId="0" fontId="47" fillId="0" borderId="19" xfId="0" applyFont="1" applyBorder="1" applyAlignment="1">
      <alignment vertical="center"/>
    </xf>
    <xf numFmtId="0" fontId="47" fillId="0" borderId="0" xfId="0" applyFont="1" applyAlignment="1">
      <alignment vertical="center"/>
    </xf>
    <xf numFmtId="0" fontId="47" fillId="0" borderId="240" xfId="0" applyFont="1" applyBorder="1" applyAlignment="1">
      <alignment vertical="center"/>
    </xf>
  </cellXfs>
  <cellStyles count="5">
    <cellStyle name="桁区切り" xfId="1" builtinId="6"/>
    <cellStyle name="桁区切り 2" xfId="2" xr:uid="{00000000-0005-0000-0000-000001000000}"/>
    <cellStyle name="標準" xfId="0" builtinId="0"/>
    <cellStyle name="標準 2" xfId="3" xr:uid="{00000000-0005-0000-0000-000003000000}"/>
    <cellStyle name="標準 3" xfId="4" xr:uid="{00000000-0005-0000-0000-000004000000}"/>
  </cellStyles>
  <dxfs count="248">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indexed="14"/>
        </patternFill>
      </fill>
    </dxf>
    <dxf>
      <fill>
        <patternFill>
          <bgColor indexed="14"/>
        </patternFill>
      </fill>
    </dxf>
    <dxf>
      <fill>
        <patternFill>
          <bgColor rgb="FF99FF99"/>
        </patternFill>
      </fill>
    </dxf>
    <dxf>
      <fill>
        <patternFill>
          <bgColor rgb="FF99FF99"/>
        </patternFill>
      </fill>
    </dxf>
    <dxf>
      <fill>
        <patternFill>
          <bgColor rgb="FF99FF99"/>
        </patternFill>
      </fill>
    </dxf>
    <dxf>
      <fill>
        <patternFill>
          <bgColor rgb="FF99FF9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rgb="FFFF00FF"/>
        </patternFill>
      </fill>
    </dxf>
  </dxfs>
  <tableStyles count="0" defaultTableStyle="TableStyleMedium9" defaultPivotStyle="PivotStyleLight16"/>
  <colors>
    <mruColors>
      <color rgb="FF008000"/>
      <color rgb="FFFFFF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drawings/drawing1.xml><?xml version="1.0" encoding="utf-8"?>
<xdr:wsDr xmlns:xdr="http://schemas.openxmlformats.org/drawingml/2006/spreadsheetDrawing" xmlns:a="http://schemas.openxmlformats.org/drawingml/2006/main">
  <xdr:twoCellAnchor>
    <xdr:from>
      <xdr:col>4</xdr:col>
      <xdr:colOff>0</xdr:colOff>
      <xdr:row>76</xdr:row>
      <xdr:rowOff>16940</xdr:rowOff>
    </xdr:from>
    <xdr:to>
      <xdr:col>5</xdr:col>
      <xdr:colOff>514350</xdr:colOff>
      <xdr:row>77</xdr:row>
      <xdr:rowOff>123839</xdr:rowOff>
    </xdr:to>
    <xdr:grpSp>
      <xdr:nvGrpSpPr>
        <xdr:cNvPr id="22479" name="グループ化 54">
          <a:extLst>
            <a:ext uri="{FF2B5EF4-FFF2-40B4-BE49-F238E27FC236}">
              <a16:creationId xmlns:a16="http://schemas.microsoft.com/office/drawing/2014/main" id="{00000000-0008-0000-0700-0000CF570000}"/>
            </a:ext>
          </a:extLst>
        </xdr:cNvPr>
        <xdr:cNvGrpSpPr>
          <a:grpSpLocks/>
        </xdr:cNvGrpSpPr>
      </xdr:nvGrpSpPr>
      <xdr:grpSpPr bwMode="auto">
        <a:xfrm>
          <a:off x="1638300" y="11265965"/>
          <a:ext cx="1133475" cy="249774"/>
          <a:chOff x="1638300" y="9190158"/>
          <a:chExt cx="1133475" cy="262993"/>
        </a:xfrm>
      </xdr:grpSpPr>
      <xdr:sp macro="" textlink="">
        <xdr:nvSpPr>
          <xdr:cNvPr id="22487" name="右大かっこ 2">
            <a:extLst>
              <a:ext uri="{FF2B5EF4-FFF2-40B4-BE49-F238E27FC236}">
                <a16:creationId xmlns:a16="http://schemas.microsoft.com/office/drawing/2014/main" id="{00000000-0008-0000-0700-0000D7570000}"/>
              </a:ext>
            </a:extLst>
          </xdr:cNvPr>
          <xdr:cNvSpPr>
            <a:spLocks/>
          </xdr:cNvSpPr>
        </xdr:nvSpPr>
        <xdr:spPr bwMode="auto">
          <a:xfrm>
            <a:off x="1638300" y="9201151"/>
            <a:ext cx="45719" cy="252000"/>
          </a:xfrm>
          <a:prstGeom prst="rightBracket">
            <a:avLst>
              <a:gd name="adj" fmla="val 8344"/>
            </a:avLst>
          </a:prstGeom>
          <a:solidFill>
            <a:srgbClr val="FFFFFF"/>
          </a:solidFill>
          <a:ln w="25400" algn="ctr">
            <a:solidFill>
              <a:srgbClr val="FF0000"/>
            </a:solidFill>
            <a:round/>
            <a:headEnd/>
            <a:tailEnd/>
          </a:ln>
        </xdr:spPr>
      </xdr:sp>
      <xdr:sp macro="" textlink="">
        <xdr:nvSpPr>
          <xdr:cNvPr id="36" name="テキスト ボックス 35">
            <a:extLst>
              <a:ext uri="{FF2B5EF4-FFF2-40B4-BE49-F238E27FC236}">
                <a16:creationId xmlns:a16="http://schemas.microsoft.com/office/drawing/2014/main" id="{00000000-0008-0000-0700-000024000000}"/>
              </a:ext>
            </a:extLst>
          </xdr:cNvPr>
          <xdr:cNvSpPr txBox="1"/>
        </xdr:nvSpPr>
        <xdr:spPr>
          <a:xfrm>
            <a:off x="1847850" y="9190158"/>
            <a:ext cx="923925" cy="2552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spAutoFit/>
          </a:bodyPr>
          <a:lstStyle/>
          <a:p>
            <a:pPr algn="l"/>
            <a:r>
              <a:rPr kumimoji="1" lang="ja-JP" altLang="en-US" sz="900" b="1">
                <a:solidFill>
                  <a:srgbClr val="FF0000"/>
                </a:solidFill>
                <a:latin typeface="ＭＳ Ｐ明朝" pitchFamily="18" charset="-128"/>
                <a:ea typeface="ＭＳ Ｐ明朝" pitchFamily="18" charset="-128"/>
              </a:rPr>
              <a:t>賃金算定基準</a:t>
            </a:r>
          </a:p>
        </xdr:txBody>
      </xdr:sp>
      <xdr:cxnSp macro="">
        <xdr:nvCxnSpPr>
          <xdr:cNvPr id="22489" name="直線矢印コネクタ 36">
            <a:extLst>
              <a:ext uri="{FF2B5EF4-FFF2-40B4-BE49-F238E27FC236}">
                <a16:creationId xmlns:a16="http://schemas.microsoft.com/office/drawing/2014/main" id="{00000000-0008-0000-0700-0000D9570000}"/>
              </a:ext>
            </a:extLst>
          </xdr:cNvPr>
          <xdr:cNvCxnSpPr>
            <a:cxnSpLocks noChangeShapeType="1"/>
          </xdr:cNvCxnSpPr>
        </xdr:nvCxnSpPr>
        <xdr:spPr bwMode="auto">
          <a:xfrm rot="10800000">
            <a:off x="1695450" y="9324975"/>
            <a:ext cx="200024" cy="1588"/>
          </a:xfrm>
          <a:prstGeom prst="straightConnector1">
            <a:avLst/>
          </a:prstGeom>
          <a:noFill/>
          <a:ln w="12700" algn="ctr">
            <a:solidFill>
              <a:srgbClr val="FF0000"/>
            </a:solidFill>
            <a:round/>
            <a:headEnd/>
            <a:tailEnd type="arrow" w="med" len="med"/>
          </a:ln>
          <a:extLst>
            <a:ext uri="{909E8E84-426E-40DD-AFC4-6F175D3DCCD1}">
              <a14:hiddenFill xmlns:a14="http://schemas.microsoft.com/office/drawing/2010/main">
                <a:noFill/>
              </a14:hiddenFill>
            </a:ext>
          </a:extLst>
        </xdr:spPr>
      </xdr:cxnSp>
    </xdr:grpSp>
    <xdr:clientData/>
  </xdr:twoCellAnchor>
  <xdr:twoCellAnchor>
    <xdr:from>
      <xdr:col>23</xdr:col>
      <xdr:colOff>19050</xdr:colOff>
      <xdr:row>61</xdr:row>
      <xdr:rowOff>0</xdr:rowOff>
    </xdr:from>
    <xdr:to>
      <xdr:col>23</xdr:col>
      <xdr:colOff>2409825</xdr:colOff>
      <xdr:row>61</xdr:row>
      <xdr:rowOff>47625</xdr:rowOff>
    </xdr:to>
    <xdr:sp macro="" textlink="">
      <xdr:nvSpPr>
        <xdr:cNvPr id="22480" name="右大かっこ 38">
          <a:extLst>
            <a:ext uri="{FF2B5EF4-FFF2-40B4-BE49-F238E27FC236}">
              <a16:creationId xmlns:a16="http://schemas.microsoft.com/office/drawing/2014/main" id="{00000000-0008-0000-0700-0000D0570000}"/>
            </a:ext>
          </a:extLst>
        </xdr:cNvPr>
        <xdr:cNvSpPr>
          <a:spLocks/>
        </xdr:cNvSpPr>
      </xdr:nvSpPr>
      <xdr:spPr bwMode="auto">
        <a:xfrm rot="5400000">
          <a:off x="10391775" y="5657850"/>
          <a:ext cx="47625" cy="2390775"/>
        </a:xfrm>
        <a:prstGeom prst="rightBracket">
          <a:avLst>
            <a:gd name="adj" fmla="val 7902"/>
          </a:avLst>
        </a:prstGeom>
        <a:solidFill>
          <a:srgbClr val="FFFFFF"/>
        </a:solidFill>
        <a:ln w="25400" algn="ctr">
          <a:solidFill>
            <a:srgbClr val="FF0000"/>
          </a:solidFill>
          <a:round/>
          <a:headEnd/>
          <a:tailEnd/>
        </a:ln>
      </xdr:spPr>
    </xdr:sp>
    <xdr:clientData/>
  </xdr:twoCellAnchor>
  <xdr:twoCellAnchor>
    <xdr:from>
      <xdr:col>24</xdr:col>
      <xdr:colOff>0</xdr:colOff>
      <xdr:row>52</xdr:row>
      <xdr:rowOff>19050</xdr:rowOff>
    </xdr:from>
    <xdr:to>
      <xdr:col>24</xdr:col>
      <xdr:colOff>47625</xdr:colOff>
      <xdr:row>60</xdr:row>
      <xdr:rowOff>161925</xdr:rowOff>
    </xdr:to>
    <xdr:sp macro="" textlink="">
      <xdr:nvSpPr>
        <xdr:cNvPr id="22481" name="右大かっこ 55">
          <a:extLst>
            <a:ext uri="{FF2B5EF4-FFF2-40B4-BE49-F238E27FC236}">
              <a16:creationId xmlns:a16="http://schemas.microsoft.com/office/drawing/2014/main" id="{00000000-0008-0000-0700-0000D1570000}"/>
            </a:ext>
          </a:extLst>
        </xdr:cNvPr>
        <xdr:cNvSpPr>
          <a:spLocks/>
        </xdr:cNvSpPr>
      </xdr:nvSpPr>
      <xdr:spPr bwMode="auto">
        <a:xfrm>
          <a:off x="11630025" y="5295900"/>
          <a:ext cx="47625" cy="1514475"/>
        </a:xfrm>
        <a:prstGeom prst="rightBracket">
          <a:avLst>
            <a:gd name="adj" fmla="val 7950"/>
          </a:avLst>
        </a:prstGeom>
        <a:solidFill>
          <a:srgbClr val="FFFFFF"/>
        </a:solidFill>
        <a:ln w="25400" algn="ctr">
          <a:solidFill>
            <a:srgbClr val="FF0000"/>
          </a:solidFill>
          <a:round/>
          <a:headEnd/>
          <a:tailEnd/>
        </a:ln>
      </xdr:spPr>
    </xdr:sp>
    <xdr:clientData/>
  </xdr:twoCellAnchor>
  <xdr:twoCellAnchor>
    <xdr:from>
      <xdr:col>23</xdr:col>
      <xdr:colOff>1916564</xdr:colOff>
      <xdr:row>63</xdr:row>
      <xdr:rowOff>1359</xdr:rowOff>
    </xdr:from>
    <xdr:to>
      <xdr:col>24</xdr:col>
      <xdr:colOff>586740</xdr:colOff>
      <xdr:row>64</xdr:row>
      <xdr:rowOff>100858</xdr:rowOff>
    </xdr:to>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10809104" y="8977719"/>
          <a:ext cx="857116" cy="2671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900" b="1">
              <a:solidFill>
                <a:srgbClr val="FF0000"/>
              </a:solidFill>
              <a:latin typeface="ＭＳ Ｐ明朝" pitchFamily="18" charset="-128"/>
              <a:ea typeface="ＭＳ Ｐ明朝" pitchFamily="18" charset="-128"/>
              <a:cs typeface="+mn-cs"/>
            </a:rPr>
            <a:t>事業の種類</a:t>
          </a:r>
          <a:endParaRPr lang="ja-JP" sz="900">
            <a:solidFill>
              <a:srgbClr val="FF0000"/>
            </a:solidFill>
            <a:latin typeface="ＭＳ Ｐ明朝" pitchFamily="18" charset="-128"/>
            <a:ea typeface="ＭＳ Ｐ明朝" pitchFamily="18" charset="-128"/>
          </a:endParaRPr>
        </a:p>
      </xdr:txBody>
    </xdr:sp>
    <xdr:clientData/>
  </xdr:twoCellAnchor>
  <xdr:twoCellAnchor>
    <xdr:from>
      <xdr:col>23</xdr:col>
      <xdr:colOff>2295525</xdr:colOff>
      <xdr:row>61</xdr:row>
      <xdr:rowOff>57150</xdr:rowOff>
    </xdr:from>
    <xdr:to>
      <xdr:col>23</xdr:col>
      <xdr:colOff>2295525</xdr:colOff>
      <xdr:row>63</xdr:row>
      <xdr:rowOff>0</xdr:rowOff>
    </xdr:to>
    <xdr:cxnSp macro="">
      <xdr:nvCxnSpPr>
        <xdr:cNvPr id="22483" name="直線矢印コネクタ 77">
          <a:extLst>
            <a:ext uri="{FF2B5EF4-FFF2-40B4-BE49-F238E27FC236}">
              <a16:creationId xmlns:a16="http://schemas.microsoft.com/office/drawing/2014/main" id="{00000000-0008-0000-0700-0000D3570000}"/>
            </a:ext>
          </a:extLst>
        </xdr:cNvPr>
        <xdr:cNvCxnSpPr>
          <a:cxnSpLocks noChangeShapeType="1"/>
        </xdr:cNvCxnSpPr>
      </xdr:nvCxnSpPr>
      <xdr:spPr bwMode="auto">
        <a:xfrm rot="16200000" flipV="1">
          <a:off x="11382375" y="7000875"/>
          <a:ext cx="228600" cy="0"/>
        </a:xfrm>
        <a:prstGeom prst="straightConnector1">
          <a:avLst/>
        </a:prstGeom>
        <a:noFill/>
        <a:ln w="12700"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23</xdr:col>
      <xdr:colOff>2305050</xdr:colOff>
      <xdr:row>62</xdr:row>
      <xdr:rowOff>66675</xdr:rowOff>
    </xdr:from>
    <xdr:to>
      <xdr:col>24</xdr:col>
      <xdr:colOff>247650</xdr:colOff>
      <xdr:row>62</xdr:row>
      <xdr:rowOff>66675</xdr:rowOff>
    </xdr:to>
    <xdr:cxnSp macro="">
      <xdr:nvCxnSpPr>
        <xdr:cNvPr id="22484" name="直線コネクタ 25">
          <a:extLst>
            <a:ext uri="{FF2B5EF4-FFF2-40B4-BE49-F238E27FC236}">
              <a16:creationId xmlns:a16="http://schemas.microsoft.com/office/drawing/2014/main" id="{00000000-0008-0000-0700-0000D4570000}"/>
            </a:ext>
          </a:extLst>
        </xdr:cNvPr>
        <xdr:cNvCxnSpPr>
          <a:cxnSpLocks noChangeShapeType="1"/>
        </xdr:cNvCxnSpPr>
      </xdr:nvCxnSpPr>
      <xdr:spPr bwMode="auto">
        <a:xfrm>
          <a:off x="11506200" y="7038975"/>
          <a:ext cx="371475" cy="0"/>
        </a:xfrm>
        <a:prstGeom prst="straightConnector1">
          <a:avLst/>
        </a:prstGeom>
        <a:noFill/>
        <a:ln w="12700" algn="ctr">
          <a:solidFill>
            <a:srgbClr val="FF0000"/>
          </a:solidFill>
          <a:round/>
          <a:headEnd/>
          <a:tailEnd/>
        </a:ln>
        <a:extLst>
          <a:ext uri="{909E8E84-426E-40DD-AFC4-6F175D3DCCD1}">
            <a14:hiddenFill xmlns:a14="http://schemas.microsoft.com/office/drawing/2010/main">
              <a:noFill/>
            </a14:hiddenFill>
          </a:ext>
        </a:extLst>
      </xdr:spPr>
    </xdr:cxnSp>
    <xdr:clientData/>
  </xdr:twoCellAnchor>
  <xdr:twoCellAnchor>
    <xdr:from>
      <xdr:col>24</xdr:col>
      <xdr:colOff>57150</xdr:colOff>
      <xdr:row>60</xdr:row>
      <xdr:rowOff>0</xdr:rowOff>
    </xdr:from>
    <xdr:to>
      <xdr:col>24</xdr:col>
      <xdr:colOff>257175</xdr:colOff>
      <xdr:row>60</xdr:row>
      <xdr:rowOff>0</xdr:rowOff>
    </xdr:to>
    <xdr:cxnSp macro="">
      <xdr:nvCxnSpPr>
        <xdr:cNvPr id="22485" name="直線矢印コネクタ 75">
          <a:extLst>
            <a:ext uri="{FF2B5EF4-FFF2-40B4-BE49-F238E27FC236}">
              <a16:creationId xmlns:a16="http://schemas.microsoft.com/office/drawing/2014/main" id="{00000000-0008-0000-0700-0000D5570000}"/>
            </a:ext>
          </a:extLst>
        </xdr:cNvPr>
        <xdr:cNvCxnSpPr>
          <a:cxnSpLocks noChangeShapeType="1"/>
        </xdr:cNvCxnSpPr>
      </xdr:nvCxnSpPr>
      <xdr:spPr bwMode="auto">
        <a:xfrm rot="10800000">
          <a:off x="11687175" y="6648450"/>
          <a:ext cx="200025" cy="0"/>
        </a:xfrm>
        <a:prstGeom prst="straightConnector1">
          <a:avLst/>
        </a:prstGeom>
        <a:noFill/>
        <a:ln w="12700"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24</xdr:col>
      <xdr:colOff>257175</xdr:colOff>
      <xdr:row>60</xdr:row>
      <xdr:rowOff>0</xdr:rowOff>
    </xdr:from>
    <xdr:to>
      <xdr:col>24</xdr:col>
      <xdr:colOff>257175</xdr:colOff>
      <xdr:row>62</xdr:row>
      <xdr:rowOff>66675</xdr:rowOff>
    </xdr:to>
    <xdr:cxnSp macro="">
      <xdr:nvCxnSpPr>
        <xdr:cNvPr id="22486" name="直線コネクタ 25">
          <a:extLst>
            <a:ext uri="{FF2B5EF4-FFF2-40B4-BE49-F238E27FC236}">
              <a16:creationId xmlns:a16="http://schemas.microsoft.com/office/drawing/2014/main" id="{00000000-0008-0000-0700-0000D6570000}"/>
            </a:ext>
          </a:extLst>
        </xdr:cNvPr>
        <xdr:cNvCxnSpPr>
          <a:cxnSpLocks noChangeShapeType="1"/>
        </xdr:cNvCxnSpPr>
      </xdr:nvCxnSpPr>
      <xdr:spPr bwMode="auto">
        <a:xfrm rot="5400000" flipH="1" flipV="1">
          <a:off x="11691937" y="6843713"/>
          <a:ext cx="390525" cy="0"/>
        </a:xfrm>
        <a:prstGeom prst="straightConnector1">
          <a:avLst/>
        </a:prstGeom>
        <a:noFill/>
        <a:ln w="12700" algn="ctr">
          <a:solidFill>
            <a:srgbClr val="FF0000"/>
          </a:solidFill>
          <a:round/>
          <a:headEnd/>
          <a:tailEnd/>
        </a:ln>
        <a:extLst>
          <a:ext uri="{909E8E84-426E-40DD-AFC4-6F175D3DCCD1}">
            <a14:hiddenFill xmlns:a14="http://schemas.microsoft.com/office/drawing/2010/main">
              <a:noFill/>
            </a14:hiddenFill>
          </a:ext>
        </a:extLst>
      </xdr:spPr>
    </xdr:cxnSp>
    <xdr:clientData/>
  </xdr:twoCellAnchor>
  <xdr:twoCellAnchor>
    <xdr:from>
      <xdr:col>25</xdr:col>
      <xdr:colOff>19050</xdr:colOff>
      <xdr:row>60</xdr:row>
      <xdr:rowOff>0</xdr:rowOff>
    </xdr:from>
    <xdr:to>
      <xdr:col>25</xdr:col>
      <xdr:colOff>2409825</xdr:colOff>
      <xdr:row>60</xdr:row>
      <xdr:rowOff>47625</xdr:rowOff>
    </xdr:to>
    <xdr:sp macro="" textlink="">
      <xdr:nvSpPr>
        <xdr:cNvPr id="23" name="右大かっこ 38">
          <a:extLst>
            <a:ext uri="{FF2B5EF4-FFF2-40B4-BE49-F238E27FC236}">
              <a16:creationId xmlns:a16="http://schemas.microsoft.com/office/drawing/2014/main" id="{00000000-0008-0000-0700-000017000000}"/>
            </a:ext>
          </a:extLst>
        </xdr:cNvPr>
        <xdr:cNvSpPr>
          <a:spLocks/>
        </xdr:cNvSpPr>
      </xdr:nvSpPr>
      <xdr:spPr bwMode="auto">
        <a:xfrm rot="5400000">
          <a:off x="13506450" y="6619875"/>
          <a:ext cx="47625" cy="2390775"/>
        </a:xfrm>
        <a:prstGeom prst="rightBracket">
          <a:avLst>
            <a:gd name="adj" fmla="val 7902"/>
          </a:avLst>
        </a:prstGeom>
        <a:solidFill>
          <a:srgbClr val="FFFFFF"/>
        </a:solidFill>
        <a:ln w="25400" algn="ctr">
          <a:solidFill>
            <a:srgbClr val="FF0000"/>
          </a:solidFill>
          <a:round/>
          <a:headEnd/>
          <a:tailEnd/>
        </a:ln>
      </xdr:spPr>
    </xdr:sp>
    <xdr:clientData/>
  </xdr:twoCellAnchor>
  <xdr:twoCellAnchor>
    <xdr:from>
      <xdr:col>26</xdr:col>
      <xdr:colOff>0</xdr:colOff>
      <xdr:row>58</xdr:row>
      <xdr:rowOff>19050</xdr:rowOff>
    </xdr:from>
    <xdr:to>
      <xdr:col>26</xdr:col>
      <xdr:colOff>47625</xdr:colOff>
      <xdr:row>59</xdr:row>
      <xdr:rowOff>161925</xdr:rowOff>
    </xdr:to>
    <xdr:sp macro="" textlink="">
      <xdr:nvSpPr>
        <xdr:cNvPr id="24" name="右大かっこ 55">
          <a:extLst>
            <a:ext uri="{FF2B5EF4-FFF2-40B4-BE49-F238E27FC236}">
              <a16:creationId xmlns:a16="http://schemas.microsoft.com/office/drawing/2014/main" id="{00000000-0008-0000-0700-000018000000}"/>
            </a:ext>
          </a:extLst>
        </xdr:cNvPr>
        <xdr:cNvSpPr>
          <a:spLocks/>
        </xdr:cNvSpPr>
      </xdr:nvSpPr>
      <xdr:spPr bwMode="auto">
        <a:xfrm>
          <a:off x="14744700" y="7467600"/>
          <a:ext cx="47625" cy="314325"/>
        </a:xfrm>
        <a:prstGeom prst="rightBracket">
          <a:avLst>
            <a:gd name="adj" fmla="val 1650"/>
          </a:avLst>
        </a:prstGeom>
        <a:solidFill>
          <a:srgbClr val="FFFFFF"/>
        </a:solidFill>
        <a:ln w="25400" algn="ctr">
          <a:solidFill>
            <a:srgbClr val="FF0000"/>
          </a:solidFill>
          <a:round/>
          <a:headEnd/>
          <a:tailEnd/>
        </a:ln>
      </xdr:spPr>
    </xdr:sp>
    <xdr:clientData/>
  </xdr:twoCellAnchor>
  <xdr:twoCellAnchor>
    <xdr:from>
      <xdr:col>25</xdr:col>
      <xdr:colOff>1805940</xdr:colOff>
      <xdr:row>62</xdr:row>
      <xdr:rowOff>1359</xdr:rowOff>
    </xdr:from>
    <xdr:to>
      <xdr:col>26</xdr:col>
      <xdr:colOff>472440</xdr:colOff>
      <xdr:row>64</xdr:row>
      <xdr:rowOff>45720</xdr:rowOff>
    </xdr:to>
    <xdr:sp macro="" textlink="">
      <xdr:nvSpPr>
        <xdr:cNvPr id="25" name="テキスト ボックス 24">
          <a:extLst>
            <a:ext uri="{FF2B5EF4-FFF2-40B4-BE49-F238E27FC236}">
              <a16:creationId xmlns:a16="http://schemas.microsoft.com/office/drawing/2014/main" id="{00000000-0008-0000-0700-000019000000}"/>
            </a:ext>
          </a:extLst>
        </xdr:cNvPr>
        <xdr:cNvSpPr txBox="1"/>
      </xdr:nvSpPr>
      <xdr:spPr>
        <a:xfrm>
          <a:off x="13502640" y="8840559"/>
          <a:ext cx="853440" cy="3491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900" b="1">
              <a:solidFill>
                <a:srgbClr val="FF0000"/>
              </a:solidFill>
              <a:latin typeface="ＭＳ Ｐ明朝" pitchFamily="18" charset="-128"/>
              <a:ea typeface="ＭＳ Ｐ明朝" pitchFamily="18" charset="-128"/>
              <a:cs typeface="+mn-cs"/>
            </a:rPr>
            <a:t>事業の種類</a:t>
          </a:r>
          <a:endParaRPr lang="ja-JP" sz="900">
            <a:solidFill>
              <a:srgbClr val="FF0000"/>
            </a:solidFill>
            <a:latin typeface="ＭＳ Ｐ明朝" pitchFamily="18" charset="-128"/>
            <a:ea typeface="ＭＳ Ｐ明朝" pitchFamily="18" charset="-128"/>
          </a:endParaRPr>
        </a:p>
      </xdr:txBody>
    </xdr:sp>
    <xdr:clientData/>
  </xdr:twoCellAnchor>
  <xdr:twoCellAnchor>
    <xdr:from>
      <xdr:col>25</xdr:col>
      <xdr:colOff>2295525</xdr:colOff>
      <xdr:row>60</xdr:row>
      <xdr:rowOff>57150</xdr:rowOff>
    </xdr:from>
    <xdr:to>
      <xdr:col>25</xdr:col>
      <xdr:colOff>2295525</xdr:colOff>
      <xdr:row>62</xdr:row>
      <xdr:rowOff>0</xdr:rowOff>
    </xdr:to>
    <xdr:cxnSp macro="">
      <xdr:nvCxnSpPr>
        <xdr:cNvPr id="26" name="直線矢印コネクタ 77">
          <a:extLst>
            <a:ext uri="{FF2B5EF4-FFF2-40B4-BE49-F238E27FC236}">
              <a16:creationId xmlns:a16="http://schemas.microsoft.com/office/drawing/2014/main" id="{00000000-0008-0000-0700-00001A000000}"/>
            </a:ext>
          </a:extLst>
        </xdr:cNvPr>
        <xdr:cNvCxnSpPr>
          <a:cxnSpLocks noChangeShapeType="1"/>
        </xdr:cNvCxnSpPr>
      </xdr:nvCxnSpPr>
      <xdr:spPr bwMode="auto">
        <a:xfrm rot="16200000" flipV="1">
          <a:off x="14478000" y="7981950"/>
          <a:ext cx="266700" cy="0"/>
        </a:xfrm>
        <a:prstGeom prst="straightConnector1">
          <a:avLst/>
        </a:prstGeom>
        <a:noFill/>
        <a:ln w="12700"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25</xdr:col>
      <xdr:colOff>2305050</xdr:colOff>
      <xdr:row>61</xdr:row>
      <xdr:rowOff>66675</xdr:rowOff>
    </xdr:from>
    <xdr:to>
      <xdr:col>26</xdr:col>
      <xdr:colOff>247650</xdr:colOff>
      <xdr:row>61</xdr:row>
      <xdr:rowOff>66675</xdr:rowOff>
    </xdr:to>
    <xdr:cxnSp macro="">
      <xdr:nvCxnSpPr>
        <xdr:cNvPr id="27" name="直線コネクタ 25">
          <a:extLst>
            <a:ext uri="{FF2B5EF4-FFF2-40B4-BE49-F238E27FC236}">
              <a16:creationId xmlns:a16="http://schemas.microsoft.com/office/drawing/2014/main" id="{00000000-0008-0000-0700-00001B000000}"/>
            </a:ext>
          </a:extLst>
        </xdr:cNvPr>
        <xdr:cNvCxnSpPr>
          <a:cxnSpLocks noChangeShapeType="1"/>
        </xdr:cNvCxnSpPr>
      </xdr:nvCxnSpPr>
      <xdr:spPr bwMode="auto">
        <a:xfrm>
          <a:off x="14620875" y="8039100"/>
          <a:ext cx="371475" cy="0"/>
        </a:xfrm>
        <a:prstGeom prst="straightConnector1">
          <a:avLst/>
        </a:prstGeom>
        <a:noFill/>
        <a:ln w="12700" algn="ctr">
          <a:solidFill>
            <a:srgbClr val="FF0000"/>
          </a:solidFill>
          <a:round/>
          <a:headEnd/>
          <a:tailEnd/>
        </a:ln>
        <a:extLst>
          <a:ext uri="{909E8E84-426E-40DD-AFC4-6F175D3DCCD1}">
            <a14:hiddenFill xmlns:a14="http://schemas.microsoft.com/office/drawing/2010/main">
              <a:noFill/>
            </a14:hiddenFill>
          </a:ext>
        </a:extLst>
      </xdr:spPr>
    </xdr:cxnSp>
    <xdr:clientData/>
  </xdr:twoCellAnchor>
  <xdr:twoCellAnchor>
    <xdr:from>
      <xdr:col>26</xdr:col>
      <xdr:colOff>57150</xdr:colOff>
      <xdr:row>59</xdr:row>
      <xdr:rowOff>0</xdr:rowOff>
    </xdr:from>
    <xdr:to>
      <xdr:col>26</xdr:col>
      <xdr:colOff>257175</xdr:colOff>
      <xdr:row>59</xdr:row>
      <xdr:rowOff>0</xdr:rowOff>
    </xdr:to>
    <xdr:cxnSp macro="">
      <xdr:nvCxnSpPr>
        <xdr:cNvPr id="28" name="直線矢印コネクタ 75">
          <a:extLst>
            <a:ext uri="{FF2B5EF4-FFF2-40B4-BE49-F238E27FC236}">
              <a16:creationId xmlns:a16="http://schemas.microsoft.com/office/drawing/2014/main" id="{00000000-0008-0000-0700-00001C000000}"/>
            </a:ext>
          </a:extLst>
        </xdr:cNvPr>
        <xdr:cNvCxnSpPr>
          <a:cxnSpLocks noChangeShapeType="1"/>
        </xdr:cNvCxnSpPr>
      </xdr:nvCxnSpPr>
      <xdr:spPr bwMode="auto">
        <a:xfrm rot="10800000">
          <a:off x="14801850" y="7620000"/>
          <a:ext cx="200025" cy="0"/>
        </a:xfrm>
        <a:prstGeom prst="straightConnector1">
          <a:avLst/>
        </a:prstGeom>
        <a:noFill/>
        <a:ln w="12700"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26</xdr:col>
      <xdr:colOff>257175</xdr:colOff>
      <xdr:row>59</xdr:row>
      <xdr:rowOff>0</xdr:rowOff>
    </xdr:from>
    <xdr:to>
      <xdr:col>26</xdr:col>
      <xdr:colOff>257175</xdr:colOff>
      <xdr:row>61</xdr:row>
      <xdr:rowOff>66675</xdr:rowOff>
    </xdr:to>
    <xdr:cxnSp macro="">
      <xdr:nvCxnSpPr>
        <xdr:cNvPr id="29" name="直線コネクタ 25">
          <a:extLst>
            <a:ext uri="{FF2B5EF4-FFF2-40B4-BE49-F238E27FC236}">
              <a16:creationId xmlns:a16="http://schemas.microsoft.com/office/drawing/2014/main" id="{00000000-0008-0000-0700-00001D000000}"/>
            </a:ext>
          </a:extLst>
        </xdr:cNvPr>
        <xdr:cNvCxnSpPr>
          <a:cxnSpLocks noChangeShapeType="1"/>
        </xdr:cNvCxnSpPr>
      </xdr:nvCxnSpPr>
      <xdr:spPr bwMode="auto">
        <a:xfrm rot="5400000" flipH="1" flipV="1">
          <a:off x="14792325" y="7829550"/>
          <a:ext cx="419100" cy="0"/>
        </a:xfrm>
        <a:prstGeom prst="straightConnector1">
          <a:avLst/>
        </a:prstGeom>
        <a:noFill/>
        <a:ln w="12700" algn="ctr">
          <a:solidFill>
            <a:srgbClr val="FF0000"/>
          </a:solidFill>
          <a:round/>
          <a:headEnd/>
          <a:tailEnd/>
        </a:ln>
        <a:extLst>
          <a:ext uri="{909E8E84-426E-40DD-AFC4-6F175D3DCCD1}">
            <a14:hiddenFill xmlns:a14="http://schemas.microsoft.com/office/drawing/2010/main">
              <a:noFill/>
            </a14:hiddenFill>
          </a:ext>
        </a:extLst>
      </xdr:spPr>
    </xdr:cxnSp>
    <xdr:clientData/>
  </xdr:twoCellAnchor>
  <xdr:twoCellAnchor>
    <xdr:from>
      <xdr:col>14</xdr:col>
      <xdr:colOff>17146</xdr:colOff>
      <xdr:row>52</xdr:row>
      <xdr:rowOff>0</xdr:rowOff>
    </xdr:from>
    <xdr:to>
      <xdr:col>14</xdr:col>
      <xdr:colOff>62865</xdr:colOff>
      <xdr:row>56</xdr:row>
      <xdr:rowOff>9525</xdr:rowOff>
    </xdr:to>
    <xdr:sp macro="" textlink="">
      <xdr:nvSpPr>
        <xdr:cNvPr id="30" name="右大かっこ 1">
          <a:extLst>
            <a:ext uri="{FF2B5EF4-FFF2-40B4-BE49-F238E27FC236}">
              <a16:creationId xmlns:a16="http://schemas.microsoft.com/office/drawing/2014/main" id="{00000000-0008-0000-0700-00001E000000}"/>
            </a:ext>
          </a:extLst>
        </xdr:cNvPr>
        <xdr:cNvSpPr>
          <a:spLocks/>
        </xdr:cNvSpPr>
      </xdr:nvSpPr>
      <xdr:spPr bwMode="auto">
        <a:xfrm>
          <a:off x="7058026" y="7277100"/>
          <a:ext cx="45719" cy="687705"/>
        </a:xfrm>
        <a:prstGeom prst="rightBracket">
          <a:avLst>
            <a:gd name="adj" fmla="val 7950"/>
          </a:avLst>
        </a:prstGeom>
        <a:solidFill>
          <a:srgbClr val="FFFFFF"/>
        </a:solidFill>
        <a:ln w="25400" algn="ctr">
          <a:solidFill>
            <a:srgbClr val="FF0000"/>
          </a:solidFill>
          <a:round/>
          <a:headEnd/>
          <a:tailEnd/>
        </a:ln>
      </xdr:spPr>
    </xdr:sp>
    <xdr:clientData/>
  </xdr:twoCellAnchor>
  <xdr:twoCellAnchor>
    <xdr:from>
      <xdr:col>2</xdr:col>
      <xdr:colOff>0</xdr:colOff>
      <xdr:row>56</xdr:row>
      <xdr:rowOff>22861</xdr:rowOff>
    </xdr:from>
    <xdr:to>
      <xdr:col>14</xdr:col>
      <xdr:colOff>17143</xdr:colOff>
      <xdr:row>56</xdr:row>
      <xdr:rowOff>76203</xdr:rowOff>
    </xdr:to>
    <xdr:sp macro="" textlink="">
      <xdr:nvSpPr>
        <xdr:cNvPr id="31" name="右大かっこ 3">
          <a:extLst>
            <a:ext uri="{FF2B5EF4-FFF2-40B4-BE49-F238E27FC236}">
              <a16:creationId xmlns:a16="http://schemas.microsoft.com/office/drawing/2014/main" id="{00000000-0008-0000-0700-00001F000000}"/>
            </a:ext>
          </a:extLst>
        </xdr:cNvPr>
        <xdr:cNvSpPr>
          <a:spLocks/>
        </xdr:cNvSpPr>
      </xdr:nvSpPr>
      <xdr:spPr bwMode="auto">
        <a:xfrm rot="5400000">
          <a:off x="3685221" y="4658680"/>
          <a:ext cx="53342" cy="6692263"/>
        </a:xfrm>
        <a:prstGeom prst="rightBracket">
          <a:avLst>
            <a:gd name="adj" fmla="val 8091"/>
          </a:avLst>
        </a:prstGeom>
        <a:solidFill>
          <a:srgbClr val="FFFFFF"/>
        </a:solidFill>
        <a:ln w="25400" algn="ctr">
          <a:solidFill>
            <a:srgbClr val="FF0000"/>
          </a:solidFill>
          <a:round/>
          <a:headEnd/>
          <a:tailEnd/>
        </a:ln>
      </xdr:spPr>
    </xdr:sp>
    <xdr:clientData/>
  </xdr:twoCellAnchor>
  <xdr:twoCellAnchor>
    <xdr:from>
      <xdr:col>14</xdr:col>
      <xdr:colOff>474347</xdr:colOff>
      <xdr:row>53</xdr:row>
      <xdr:rowOff>96721</xdr:rowOff>
    </xdr:from>
    <xdr:to>
      <xdr:col>15</xdr:col>
      <xdr:colOff>563880</xdr:colOff>
      <xdr:row>55</xdr:row>
      <xdr:rowOff>15236</xdr:rowOff>
    </xdr:to>
    <xdr:sp macro="" textlink="">
      <xdr:nvSpPr>
        <xdr:cNvPr id="33" name="テキスト ボックス 32">
          <a:extLst>
            <a:ext uri="{FF2B5EF4-FFF2-40B4-BE49-F238E27FC236}">
              <a16:creationId xmlns:a16="http://schemas.microsoft.com/office/drawing/2014/main" id="{00000000-0008-0000-0700-000021000000}"/>
            </a:ext>
          </a:extLst>
        </xdr:cNvPr>
        <xdr:cNvSpPr txBox="1"/>
      </xdr:nvSpPr>
      <xdr:spPr bwMode="auto">
        <a:xfrm>
          <a:off x="7515227" y="7541461"/>
          <a:ext cx="706753" cy="2537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l"/>
          <a:r>
            <a:rPr kumimoji="1" lang="ja-JP" altLang="en-US" sz="900" b="1">
              <a:solidFill>
                <a:srgbClr val="FF0000"/>
              </a:solidFill>
              <a:latin typeface="ＭＳ Ｐ明朝" pitchFamily="18" charset="-128"/>
              <a:ea typeface="ＭＳ Ｐ明朝" pitchFamily="18" charset="-128"/>
            </a:rPr>
            <a:t>労務費率</a:t>
          </a:r>
        </a:p>
      </xdr:txBody>
    </xdr:sp>
    <xdr:clientData/>
  </xdr:twoCellAnchor>
  <xdr:twoCellAnchor>
    <xdr:from>
      <xdr:col>4</xdr:col>
      <xdr:colOff>0</xdr:colOff>
      <xdr:row>76</xdr:row>
      <xdr:rowOff>16940</xdr:rowOff>
    </xdr:from>
    <xdr:to>
      <xdr:col>5</xdr:col>
      <xdr:colOff>514350</xdr:colOff>
      <xdr:row>77</xdr:row>
      <xdr:rowOff>123839</xdr:rowOff>
    </xdr:to>
    <xdr:grpSp>
      <xdr:nvGrpSpPr>
        <xdr:cNvPr id="41" name="グループ化 54">
          <a:extLst>
            <a:ext uri="{FF2B5EF4-FFF2-40B4-BE49-F238E27FC236}">
              <a16:creationId xmlns:a16="http://schemas.microsoft.com/office/drawing/2014/main" id="{00000000-0008-0000-0700-000029000000}"/>
            </a:ext>
          </a:extLst>
        </xdr:cNvPr>
        <xdr:cNvGrpSpPr>
          <a:grpSpLocks/>
        </xdr:cNvGrpSpPr>
      </xdr:nvGrpSpPr>
      <xdr:grpSpPr bwMode="auto">
        <a:xfrm>
          <a:off x="1638300" y="11265965"/>
          <a:ext cx="1133475" cy="249774"/>
          <a:chOff x="1638300" y="9190158"/>
          <a:chExt cx="1133475" cy="262993"/>
        </a:xfrm>
      </xdr:grpSpPr>
      <xdr:sp macro="" textlink="">
        <xdr:nvSpPr>
          <xdr:cNvPr id="42" name="右大かっこ 2">
            <a:extLst>
              <a:ext uri="{FF2B5EF4-FFF2-40B4-BE49-F238E27FC236}">
                <a16:creationId xmlns:a16="http://schemas.microsoft.com/office/drawing/2014/main" id="{00000000-0008-0000-0700-00002A000000}"/>
              </a:ext>
            </a:extLst>
          </xdr:cNvPr>
          <xdr:cNvSpPr>
            <a:spLocks/>
          </xdr:cNvSpPr>
        </xdr:nvSpPr>
        <xdr:spPr bwMode="auto">
          <a:xfrm>
            <a:off x="1638300" y="9201151"/>
            <a:ext cx="45719" cy="252000"/>
          </a:xfrm>
          <a:prstGeom prst="rightBracket">
            <a:avLst>
              <a:gd name="adj" fmla="val 8344"/>
            </a:avLst>
          </a:prstGeom>
          <a:solidFill>
            <a:srgbClr val="FFFFFF"/>
          </a:solidFill>
          <a:ln w="25400" algn="ctr">
            <a:solidFill>
              <a:srgbClr val="FF0000"/>
            </a:solidFill>
            <a:round/>
            <a:headEnd/>
            <a:tailEnd/>
          </a:ln>
        </xdr:spPr>
      </xdr:sp>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1847850" y="9190158"/>
            <a:ext cx="923925" cy="2552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spAutoFit/>
          </a:bodyPr>
          <a:lstStyle/>
          <a:p>
            <a:pPr algn="l"/>
            <a:r>
              <a:rPr kumimoji="1" lang="ja-JP" altLang="en-US" sz="900" b="1">
                <a:solidFill>
                  <a:srgbClr val="FF0000"/>
                </a:solidFill>
                <a:latin typeface="ＭＳ Ｐ明朝" pitchFamily="18" charset="-128"/>
                <a:ea typeface="ＭＳ Ｐ明朝" pitchFamily="18" charset="-128"/>
              </a:rPr>
              <a:t>賃金算定基準</a:t>
            </a:r>
          </a:p>
        </xdr:txBody>
      </xdr:sp>
      <xdr:cxnSp macro="">
        <xdr:nvCxnSpPr>
          <xdr:cNvPr id="44" name="直線矢印コネクタ 36">
            <a:extLst>
              <a:ext uri="{FF2B5EF4-FFF2-40B4-BE49-F238E27FC236}">
                <a16:creationId xmlns:a16="http://schemas.microsoft.com/office/drawing/2014/main" id="{00000000-0008-0000-0700-00002C000000}"/>
              </a:ext>
            </a:extLst>
          </xdr:cNvPr>
          <xdr:cNvCxnSpPr>
            <a:cxnSpLocks noChangeShapeType="1"/>
          </xdr:cNvCxnSpPr>
        </xdr:nvCxnSpPr>
        <xdr:spPr bwMode="auto">
          <a:xfrm rot="10800000">
            <a:off x="1695450" y="9324975"/>
            <a:ext cx="200024" cy="1588"/>
          </a:xfrm>
          <a:prstGeom prst="straightConnector1">
            <a:avLst/>
          </a:prstGeom>
          <a:noFill/>
          <a:ln w="12700" algn="ctr">
            <a:solidFill>
              <a:srgbClr val="FF0000"/>
            </a:solidFill>
            <a:round/>
            <a:headEnd/>
            <a:tailEnd type="arrow" w="med" len="med"/>
          </a:ln>
          <a:extLst>
            <a:ext uri="{909E8E84-426E-40DD-AFC4-6F175D3DCCD1}">
              <a14:hiddenFill xmlns:a14="http://schemas.microsoft.com/office/drawing/2010/main">
                <a:noFill/>
              </a14:hiddenFill>
            </a:ext>
          </a:extLst>
        </xdr:spPr>
      </xdr:cxnSp>
    </xdr:grpSp>
    <xdr:clientData/>
  </xdr:twoCellAnchor>
  <xdr:twoCellAnchor>
    <xdr:from>
      <xdr:col>23</xdr:col>
      <xdr:colOff>19050</xdr:colOff>
      <xdr:row>61</xdr:row>
      <xdr:rowOff>0</xdr:rowOff>
    </xdr:from>
    <xdr:to>
      <xdr:col>23</xdr:col>
      <xdr:colOff>2409825</xdr:colOff>
      <xdr:row>61</xdr:row>
      <xdr:rowOff>47625</xdr:rowOff>
    </xdr:to>
    <xdr:sp macro="" textlink="">
      <xdr:nvSpPr>
        <xdr:cNvPr id="45" name="右大かっこ 38">
          <a:extLst>
            <a:ext uri="{FF2B5EF4-FFF2-40B4-BE49-F238E27FC236}">
              <a16:creationId xmlns:a16="http://schemas.microsoft.com/office/drawing/2014/main" id="{00000000-0008-0000-0700-00002D000000}"/>
            </a:ext>
          </a:extLst>
        </xdr:cNvPr>
        <xdr:cNvSpPr>
          <a:spLocks/>
        </xdr:cNvSpPr>
      </xdr:nvSpPr>
      <xdr:spPr bwMode="auto">
        <a:xfrm rot="5400000">
          <a:off x="10205778" y="6688109"/>
          <a:ext cx="47625" cy="2365837"/>
        </a:xfrm>
        <a:prstGeom prst="rightBracket">
          <a:avLst>
            <a:gd name="adj" fmla="val 7902"/>
          </a:avLst>
        </a:prstGeom>
        <a:solidFill>
          <a:srgbClr val="FFFFFF"/>
        </a:solidFill>
        <a:ln w="25400" algn="ctr">
          <a:solidFill>
            <a:srgbClr val="FF0000"/>
          </a:solidFill>
          <a:round/>
          <a:headEnd/>
          <a:tailEnd/>
        </a:ln>
      </xdr:spPr>
    </xdr:sp>
    <xdr:clientData/>
  </xdr:twoCellAnchor>
  <xdr:twoCellAnchor>
    <xdr:from>
      <xdr:col>24</xdr:col>
      <xdr:colOff>0</xdr:colOff>
      <xdr:row>52</xdr:row>
      <xdr:rowOff>19050</xdr:rowOff>
    </xdr:from>
    <xdr:to>
      <xdr:col>24</xdr:col>
      <xdr:colOff>47625</xdr:colOff>
      <xdr:row>60</xdr:row>
      <xdr:rowOff>161925</xdr:rowOff>
    </xdr:to>
    <xdr:sp macro="" textlink="">
      <xdr:nvSpPr>
        <xdr:cNvPr id="46" name="右大かっこ 55">
          <a:extLst>
            <a:ext uri="{FF2B5EF4-FFF2-40B4-BE49-F238E27FC236}">
              <a16:creationId xmlns:a16="http://schemas.microsoft.com/office/drawing/2014/main" id="{00000000-0008-0000-0700-00002E000000}"/>
            </a:ext>
          </a:extLst>
        </xdr:cNvPr>
        <xdr:cNvSpPr>
          <a:spLocks/>
        </xdr:cNvSpPr>
      </xdr:nvSpPr>
      <xdr:spPr bwMode="auto">
        <a:xfrm>
          <a:off x="11413375" y="6361661"/>
          <a:ext cx="47625" cy="1472911"/>
        </a:xfrm>
        <a:prstGeom prst="rightBracket">
          <a:avLst>
            <a:gd name="adj" fmla="val 7950"/>
          </a:avLst>
        </a:prstGeom>
        <a:solidFill>
          <a:srgbClr val="FFFFFF"/>
        </a:solidFill>
        <a:ln w="25400" algn="ctr">
          <a:solidFill>
            <a:srgbClr val="FF0000"/>
          </a:solidFill>
          <a:round/>
          <a:headEnd/>
          <a:tailEnd/>
        </a:ln>
      </xdr:spPr>
    </xdr:sp>
    <xdr:clientData/>
  </xdr:twoCellAnchor>
  <xdr:twoCellAnchor>
    <xdr:from>
      <xdr:col>23</xdr:col>
      <xdr:colOff>2295525</xdr:colOff>
      <xdr:row>61</xdr:row>
      <xdr:rowOff>57150</xdr:rowOff>
    </xdr:from>
    <xdr:to>
      <xdr:col>23</xdr:col>
      <xdr:colOff>2295525</xdr:colOff>
      <xdr:row>63</xdr:row>
      <xdr:rowOff>0</xdr:rowOff>
    </xdr:to>
    <xdr:cxnSp macro="">
      <xdr:nvCxnSpPr>
        <xdr:cNvPr id="48" name="直線矢印コネクタ 77">
          <a:extLst>
            <a:ext uri="{FF2B5EF4-FFF2-40B4-BE49-F238E27FC236}">
              <a16:creationId xmlns:a16="http://schemas.microsoft.com/office/drawing/2014/main" id="{00000000-0008-0000-0700-000030000000}"/>
            </a:ext>
          </a:extLst>
        </xdr:cNvPr>
        <xdr:cNvCxnSpPr>
          <a:cxnSpLocks noChangeShapeType="1"/>
        </xdr:cNvCxnSpPr>
      </xdr:nvCxnSpPr>
      <xdr:spPr bwMode="auto">
        <a:xfrm rot="16200000" flipV="1">
          <a:off x="11210406" y="8017106"/>
          <a:ext cx="225482" cy="0"/>
        </a:xfrm>
        <a:prstGeom prst="straightConnector1">
          <a:avLst/>
        </a:prstGeom>
        <a:noFill/>
        <a:ln w="12700"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23</xdr:col>
      <xdr:colOff>2305050</xdr:colOff>
      <xdr:row>62</xdr:row>
      <xdr:rowOff>66675</xdr:rowOff>
    </xdr:from>
    <xdr:to>
      <xdr:col>24</xdr:col>
      <xdr:colOff>247650</xdr:colOff>
      <xdr:row>62</xdr:row>
      <xdr:rowOff>66675</xdr:rowOff>
    </xdr:to>
    <xdr:cxnSp macro="">
      <xdr:nvCxnSpPr>
        <xdr:cNvPr id="49" name="直線コネクタ 25">
          <a:extLst>
            <a:ext uri="{FF2B5EF4-FFF2-40B4-BE49-F238E27FC236}">
              <a16:creationId xmlns:a16="http://schemas.microsoft.com/office/drawing/2014/main" id="{00000000-0008-0000-0700-000031000000}"/>
            </a:ext>
          </a:extLst>
        </xdr:cNvPr>
        <xdr:cNvCxnSpPr>
          <a:cxnSpLocks noChangeShapeType="1"/>
        </xdr:cNvCxnSpPr>
      </xdr:nvCxnSpPr>
      <xdr:spPr bwMode="auto">
        <a:xfrm>
          <a:off x="11332672" y="8055206"/>
          <a:ext cx="328353" cy="0"/>
        </a:xfrm>
        <a:prstGeom prst="straightConnector1">
          <a:avLst/>
        </a:prstGeom>
        <a:noFill/>
        <a:ln w="12700" algn="ctr">
          <a:solidFill>
            <a:srgbClr val="FF0000"/>
          </a:solidFill>
          <a:round/>
          <a:headEnd/>
          <a:tailEnd/>
        </a:ln>
        <a:extLst>
          <a:ext uri="{909E8E84-426E-40DD-AFC4-6F175D3DCCD1}">
            <a14:hiddenFill xmlns:a14="http://schemas.microsoft.com/office/drawing/2010/main">
              <a:noFill/>
            </a14:hiddenFill>
          </a:ext>
        </a:extLst>
      </xdr:spPr>
    </xdr:cxnSp>
    <xdr:clientData/>
  </xdr:twoCellAnchor>
  <xdr:twoCellAnchor>
    <xdr:from>
      <xdr:col>24</xdr:col>
      <xdr:colOff>57150</xdr:colOff>
      <xdr:row>60</xdr:row>
      <xdr:rowOff>0</xdr:rowOff>
    </xdr:from>
    <xdr:to>
      <xdr:col>24</xdr:col>
      <xdr:colOff>257175</xdr:colOff>
      <xdr:row>60</xdr:row>
      <xdr:rowOff>0</xdr:rowOff>
    </xdr:to>
    <xdr:cxnSp macro="">
      <xdr:nvCxnSpPr>
        <xdr:cNvPr id="50" name="直線矢印コネクタ 75">
          <a:extLst>
            <a:ext uri="{FF2B5EF4-FFF2-40B4-BE49-F238E27FC236}">
              <a16:creationId xmlns:a16="http://schemas.microsoft.com/office/drawing/2014/main" id="{00000000-0008-0000-0700-000032000000}"/>
            </a:ext>
          </a:extLst>
        </xdr:cNvPr>
        <xdr:cNvCxnSpPr>
          <a:cxnSpLocks noChangeShapeType="1"/>
        </xdr:cNvCxnSpPr>
      </xdr:nvCxnSpPr>
      <xdr:spPr bwMode="auto">
        <a:xfrm rot="10800000">
          <a:off x="11470525" y="7672647"/>
          <a:ext cx="200025" cy="0"/>
        </a:xfrm>
        <a:prstGeom prst="straightConnector1">
          <a:avLst/>
        </a:prstGeom>
        <a:noFill/>
        <a:ln w="12700"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24</xdr:col>
      <xdr:colOff>257175</xdr:colOff>
      <xdr:row>60</xdr:row>
      <xdr:rowOff>0</xdr:rowOff>
    </xdr:from>
    <xdr:to>
      <xdr:col>24</xdr:col>
      <xdr:colOff>257175</xdr:colOff>
      <xdr:row>62</xdr:row>
      <xdr:rowOff>66675</xdr:rowOff>
    </xdr:to>
    <xdr:cxnSp macro="">
      <xdr:nvCxnSpPr>
        <xdr:cNvPr id="51" name="直線コネクタ 25">
          <a:extLst>
            <a:ext uri="{FF2B5EF4-FFF2-40B4-BE49-F238E27FC236}">
              <a16:creationId xmlns:a16="http://schemas.microsoft.com/office/drawing/2014/main" id="{00000000-0008-0000-0700-000033000000}"/>
            </a:ext>
          </a:extLst>
        </xdr:cNvPr>
        <xdr:cNvCxnSpPr>
          <a:cxnSpLocks noChangeShapeType="1"/>
        </xdr:cNvCxnSpPr>
      </xdr:nvCxnSpPr>
      <xdr:spPr bwMode="auto">
        <a:xfrm rot="5400000" flipH="1" flipV="1">
          <a:off x="11479270" y="7863927"/>
          <a:ext cx="382559" cy="0"/>
        </a:xfrm>
        <a:prstGeom prst="straightConnector1">
          <a:avLst/>
        </a:prstGeom>
        <a:noFill/>
        <a:ln w="12700" algn="ctr">
          <a:solidFill>
            <a:srgbClr val="FF0000"/>
          </a:solidFill>
          <a:round/>
          <a:headEnd/>
          <a:tailEnd/>
        </a:ln>
        <a:extLst>
          <a:ext uri="{909E8E84-426E-40DD-AFC4-6F175D3DCCD1}">
            <a14:hiddenFill xmlns:a14="http://schemas.microsoft.com/office/drawing/2010/main">
              <a:noFill/>
            </a14:hiddenFill>
          </a:ext>
        </a:extLst>
      </xdr:spPr>
    </xdr:cxnSp>
    <xdr:clientData/>
  </xdr:twoCellAnchor>
  <xdr:twoCellAnchor>
    <xdr:from>
      <xdr:col>25</xdr:col>
      <xdr:colOff>19050</xdr:colOff>
      <xdr:row>60</xdr:row>
      <xdr:rowOff>0</xdr:rowOff>
    </xdr:from>
    <xdr:to>
      <xdr:col>25</xdr:col>
      <xdr:colOff>2409825</xdr:colOff>
      <xdr:row>60</xdr:row>
      <xdr:rowOff>47625</xdr:rowOff>
    </xdr:to>
    <xdr:sp macro="" textlink="">
      <xdr:nvSpPr>
        <xdr:cNvPr id="52" name="右大かっこ 38">
          <a:extLst>
            <a:ext uri="{FF2B5EF4-FFF2-40B4-BE49-F238E27FC236}">
              <a16:creationId xmlns:a16="http://schemas.microsoft.com/office/drawing/2014/main" id="{00000000-0008-0000-0700-000034000000}"/>
            </a:ext>
          </a:extLst>
        </xdr:cNvPr>
        <xdr:cNvSpPr>
          <a:spLocks/>
        </xdr:cNvSpPr>
      </xdr:nvSpPr>
      <xdr:spPr bwMode="auto">
        <a:xfrm rot="5400000">
          <a:off x="13264861" y="6513541"/>
          <a:ext cx="47625" cy="2365837"/>
        </a:xfrm>
        <a:prstGeom prst="rightBracket">
          <a:avLst>
            <a:gd name="adj" fmla="val 7902"/>
          </a:avLst>
        </a:prstGeom>
        <a:solidFill>
          <a:srgbClr val="FFFFFF"/>
        </a:solidFill>
        <a:ln w="25400" algn="ctr">
          <a:solidFill>
            <a:srgbClr val="FF0000"/>
          </a:solidFill>
          <a:round/>
          <a:headEnd/>
          <a:tailEnd/>
        </a:ln>
      </xdr:spPr>
    </xdr:sp>
    <xdr:clientData/>
  </xdr:twoCellAnchor>
  <xdr:twoCellAnchor>
    <xdr:from>
      <xdr:col>26</xdr:col>
      <xdr:colOff>0</xdr:colOff>
      <xdr:row>58</xdr:row>
      <xdr:rowOff>19050</xdr:rowOff>
    </xdr:from>
    <xdr:to>
      <xdr:col>26</xdr:col>
      <xdr:colOff>47625</xdr:colOff>
      <xdr:row>59</xdr:row>
      <xdr:rowOff>161925</xdr:rowOff>
    </xdr:to>
    <xdr:sp macro="" textlink="">
      <xdr:nvSpPr>
        <xdr:cNvPr id="53" name="右大かっこ 55">
          <a:extLst>
            <a:ext uri="{FF2B5EF4-FFF2-40B4-BE49-F238E27FC236}">
              <a16:creationId xmlns:a16="http://schemas.microsoft.com/office/drawing/2014/main" id="{00000000-0008-0000-0700-000035000000}"/>
            </a:ext>
          </a:extLst>
        </xdr:cNvPr>
        <xdr:cNvSpPr>
          <a:spLocks/>
        </xdr:cNvSpPr>
      </xdr:nvSpPr>
      <xdr:spPr bwMode="auto">
        <a:xfrm>
          <a:off x="14472458" y="7359188"/>
          <a:ext cx="47625" cy="309130"/>
        </a:xfrm>
        <a:prstGeom prst="rightBracket">
          <a:avLst>
            <a:gd name="adj" fmla="val 1650"/>
          </a:avLst>
        </a:prstGeom>
        <a:solidFill>
          <a:srgbClr val="FFFFFF"/>
        </a:solidFill>
        <a:ln w="25400" algn="ctr">
          <a:solidFill>
            <a:srgbClr val="FF0000"/>
          </a:solidFill>
          <a:round/>
          <a:headEnd/>
          <a:tailEnd/>
        </a:ln>
      </xdr:spPr>
    </xdr:sp>
    <xdr:clientData/>
  </xdr:twoCellAnchor>
  <xdr:twoCellAnchor>
    <xdr:from>
      <xdr:col>25</xdr:col>
      <xdr:colOff>2295525</xdr:colOff>
      <xdr:row>60</xdr:row>
      <xdr:rowOff>57150</xdr:rowOff>
    </xdr:from>
    <xdr:to>
      <xdr:col>25</xdr:col>
      <xdr:colOff>2295525</xdr:colOff>
      <xdr:row>62</xdr:row>
      <xdr:rowOff>0</xdr:rowOff>
    </xdr:to>
    <xdr:cxnSp macro="">
      <xdr:nvCxnSpPr>
        <xdr:cNvPr id="55" name="直線矢印コネクタ 77">
          <a:extLst>
            <a:ext uri="{FF2B5EF4-FFF2-40B4-BE49-F238E27FC236}">
              <a16:creationId xmlns:a16="http://schemas.microsoft.com/office/drawing/2014/main" id="{00000000-0008-0000-0700-000037000000}"/>
            </a:ext>
          </a:extLst>
        </xdr:cNvPr>
        <xdr:cNvCxnSpPr>
          <a:cxnSpLocks noChangeShapeType="1"/>
        </xdr:cNvCxnSpPr>
      </xdr:nvCxnSpPr>
      <xdr:spPr bwMode="auto">
        <a:xfrm rot="16200000" flipV="1">
          <a:off x="14252863" y="7859164"/>
          <a:ext cx="258734" cy="0"/>
        </a:xfrm>
        <a:prstGeom prst="straightConnector1">
          <a:avLst/>
        </a:prstGeom>
        <a:noFill/>
        <a:ln w="12700"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25</xdr:col>
      <xdr:colOff>2305050</xdr:colOff>
      <xdr:row>61</xdr:row>
      <xdr:rowOff>66675</xdr:rowOff>
    </xdr:from>
    <xdr:to>
      <xdr:col>26</xdr:col>
      <xdr:colOff>247650</xdr:colOff>
      <xdr:row>61</xdr:row>
      <xdr:rowOff>66675</xdr:rowOff>
    </xdr:to>
    <xdr:cxnSp macro="">
      <xdr:nvCxnSpPr>
        <xdr:cNvPr id="56" name="直線コネクタ 25">
          <a:extLst>
            <a:ext uri="{FF2B5EF4-FFF2-40B4-BE49-F238E27FC236}">
              <a16:creationId xmlns:a16="http://schemas.microsoft.com/office/drawing/2014/main" id="{00000000-0008-0000-0700-000038000000}"/>
            </a:ext>
          </a:extLst>
        </xdr:cNvPr>
        <xdr:cNvCxnSpPr>
          <a:cxnSpLocks noChangeShapeType="1"/>
        </xdr:cNvCxnSpPr>
      </xdr:nvCxnSpPr>
      <xdr:spPr bwMode="auto">
        <a:xfrm>
          <a:off x="14391755" y="7913890"/>
          <a:ext cx="328353" cy="0"/>
        </a:xfrm>
        <a:prstGeom prst="straightConnector1">
          <a:avLst/>
        </a:prstGeom>
        <a:noFill/>
        <a:ln w="12700" algn="ctr">
          <a:solidFill>
            <a:srgbClr val="FF0000"/>
          </a:solidFill>
          <a:round/>
          <a:headEnd/>
          <a:tailEnd/>
        </a:ln>
        <a:extLst>
          <a:ext uri="{909E8E84-426E-40DD-AFC4-6F175D3DCCD1}">
            <a14:hiddenFill xmlns:a14="http://schemas.microsoft.com/office/drawing/2010/main">
              <a:noFill/>
            </a14:hiddenFill>
          </a:ext>
        </a:extLst>
      </xdr:spPr>
    </xdr:cxnSp>
    <xdr:clientData/>
  </xdr:twoCellAnchor>
  <xdr:twoCellAnchor>
    <xdr:from>
      <xdr:col>26</xdr:col>
      <xdr:colOff>57150</xdr:colOff>
      <xdr:row>59</xdr:row>
      <xdr:rowOff>0</xdr:rowOff>
    </xdr:from>
    <xdr:to>
      <xdr:col>26</xdr:col>
      <xdr:colOff>257175</xdr:colOff>
      <xdr:row>59</xdr:row>
      <xdr:rowOff>0</xdr:rowOff>
    </xdr:to>
    <xdr:cxnSp macro="">
      <xdr:nvCxnSpPr>
        <xdr:cNvPr id="57" name="直線矢印コネクタ 75">
          <a:extLst>
            <a:ext uri="{FF2B5EF4-FFF2-40B4-BE49-F238E27FC236}">
              <a16:creationId xmlns:a16="http://schemas.microsoft.com/office/drawing/2014/main" id="{00000000-0008-0000-0700-000039000000}"/>
            </a:ext>
          </a:extLst>
        </xdr:cNvPr>
        <xdr:cNvCxnSpPr>
          <a:cxnSpLocks noChangeShapeType="1"/>
        </xdr:cNvCxnSpPr>
      </xdr:nvCxnSpPr>
      <xdr:spPr bwMode="auto">
        <a:xfrm rot="10800000">
          <a:off x="14529608" y="7506393"/>
          <a:ext cx="200025" cy="0"/>
        </a:xfrm>
        <a:prstGeom prst="straightConnector1">
          <a:avLst/>
        </a:prstGeom>
        <a:noFill/>
        <a:ln w="12700"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26</xdr:col>
      <xdr:colOff>257175</xdr:colOff>
      <xdr:row>59</xdr:row>
      <xdr:rowOff>0</xdr:rowOff>
    </xdr:from>
    <xdr:to>
      <xdr:col>26</xdr:col>
      <xdr:colOff>257175</xdr:colOff>
      <xdr:row>61</xdr:row>
      <xdr:rowOff>66675</xdr:rowOff>
    </xdr:to>
    <xdr:cxnSp macro="">
      <xdr:nvCxnSpPr>
        <xdr:cNvPr id="58" name="直線コネクタ 25">
          <a:extLst>
            <a:ext uri="{FF2B5EF4-FFF2-40B4-BE49-F238E27FC236}">
              <a16:creationId xmlns:a16="http://schemas.microsoft.com/office/drawing/2014/main" id="{00000000-0008-0000-0700-00003A000000}"/>
            </a:ext>
          </a:extLst>
        </xdr:cNvPr>
        <xdr:cNvCxnSpPr>
          <a:cxnSpLocks noChangeShapeType="1"/>
        </xdr:cNvCxnSpPr>
      </xdr:nvCxnSpPr>
      <xdr:spPr bwMode="auto">
        <a:xfrm rot="5400000" flipH="1" flipV="1">
          <a:off x="14525884" y="7710142"/>
          <a:ext cx="407497" cy="0"/>
        </a:xfrm>
        <a:prstGeom prst="straightConnector1">
          <a:avLst/>
        </a:prstGeom>
        <a:noFill/>
        <a:ln w="12700" algn="ctr">
          <a:solidFill>
            <a:srgbClr val="FF0000"/>
          </a:solidFill>
          <a:round/>
          <a:headEnd/>
          <a:tailEnd/>
        </a:ln>
        <a:extLst>
          <a:ext uri="{909E8E84-426E-40DD-AFC4-6F175D3DCCD1}">
            <a14:hiddenFill xmlns:a14="http://schemas.microsoft.com/office/drawing/2010/main">
              <a:noFill/>
            </a14:hiddenFill>
          </a:ext>
        </a:extLst>
      </xdr:spPr>
    </xdr:cxnSp>
    <xdr:clientData/>
  </xdr:twoCellAnchor>
  <xdr:twoCellAnchor>
    <xdr:from>
      <xdr:col>25</xdr:col>
      <xdr:colOff>1840364</xdr:colOff>
      <xdr:row>56</xdr:row>
      <xdr:rowOff>29934</xdr:rowOff>
    </xdr:from>
    <xdr:to>
      <xdr:col>26</xdr:col>
      <xdr:colOff>548640</xdr:colOff>
      <xdr:row>57</xdr:row>
      <xdr:rowOff>83820</xdr:rowOff>
    </xdr:to>
    <xdr:sp macro="" textlink="">
      <xdr:nvSpPr>
        <xdr:cNvPr id="59" name="テキスト ボックス 58">
          <a:extLst>
            <a:ext uri="{FF2B5EF4-FFF2-40B4-BE49-F238E27FC236}">
              <a16:creationId xmlns:a16="http://schemas.microsoft.com/office/drawing/2014/main" id="{00000000-0008-0000-0700-00003B000000}"/>
            </a:ext>
          </a:extLst>
        </xdr:cNvPr>
        <xdr:cNvSpPr txBox="1"/>
      </xdr:nvSpPr>
      <xdr:spPr>
        <a:xfrm>
          <a:off x="13537064" y="7985214"/>
          <a:ext cx="895216" cy="2215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900" b="1">
              <a:solidFill>
                <a:srgbClr val="FF0000"/>
              </a:solidFill>
              <a:latin typeface="ＭＳ Ｐ明朝" pitchFamily="18" charset="-128"/>
              <a:ea typeface="ＭＳ Ｐ明朝" pitchFamily="18" charset="-128"/>
              <a:cs typeface="+mn-cs"/>
            </a:rPr>
            <a:t>事業の種類空</a:t>
          </a:r>
          <a:endParaRPr lang="ja-JP" sz="900">
            <a:solidFill>
              <a:srgbClr val="FF0000"/>
            </a:solidFill>
            <a:latin typeface="ＭＳ Ｐ明朝" pitchFamily="18" charset="-128"/>
            <a:ea typeface="ＭＳ Ｐ明朝" pitchFamily="18" charset="-128"/>
          </a:endParaRPr>
        </a:p>
      </xdr:txBody>
    </xdr:sp>
    <xdr:clientData/>
  </xdr:twoCellAnchor>
  <xdr:twoCellAnchor>
    <xdr:from>
      <xdr:col>25</xdr:col>
      <xdr:colOff>2257425</xdr:colOff>
      <xdr:row>55</xdr:row>
      <xdr:rowOff>19050</xdr:rowOff>
    </xdr:from>
    <xdr:to>
      <xdr:col>25</xdr:col>
      <xdr:colOff>2257425</xdr:colOff>
      <xdr:row>56</xdr:row>
      <xdr:rowOff>114300</xdr:rowOff>
    </xdr:to>
    <xdr:cxnSp macro="">
      <xdr:nvCxnSpPr>
        <xdr:cNvPr id="60" name="直線矢印コネクタ 77">
          <a:extLst>
            <a:ext uri="{FF2B5EF4-FFF2-40B4-BE49-F238E27FC236}">
              <a16:creationId xmlns:a16="http://schemas.microsoft.com/office/drawing/2014/main" id="{00000000-0008-0000-0700-00003C000000}"/>
            </a:ext>
          </a:extLst>
        </xdr:cNvPr>
        <xdr:cNvCxnSpPr>
          <a:cxnSpLocks noChangeShapeType="1"/>
        </xdr:cNvCxnSpPr>
      </xdr:nvCxnSpPr>
      <xdr:spPr bwMode="auto">
        <a:xfrm rot="16200000" flipV="1">
          <a:off x="14213378" y="6991177"/>
          <a:ext cx="261504" cy="0"/>
        </a:xfrm>
        <a:prstGeom prst="straightConnector1">
          <a:avLst/>
        </a:prstGeom>
        <a:noFill/>
        <a:ln w="12700"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14</xdr:col>
      <xdr:colOff>129540</xdr:colOff>
      <xdr:row>54</xdr:row>
      <xdr:rowOff>53340</xdr:rowOff>
    </xdr:from>
    <xdr:to>
      <xdr:col>14</xdr:col>
      <xdr:colOff>474347</xdr:colOff>
      <xdr:row>54</xdr:row>
      <xdr:rowOff>55979</xdr:rowOff>
    </xdr:to>
    <xdr:cxnSp macro="">
      <xdr:nvCxnSpPr>
        <xdr:cNvPr id="3" name="直線矢印コネクタ 2">
          <a:extLst>
            <a:ext uri="{FF2B5EF4-FFF2-40B4-BE49-F238E27FC236}">
              <a16:creationId xmlns:a16="http://schemas.microsoft.com/office/drawing/2014/main" id="{15A7A51C-431C-2B5B-F418-8880280EC170}"/>
            </a:ext>
          </a:extLst>
        </xdr:cNvPr>
        <xdr:cNvCxnSpPr>
          <a:stCxn id="33" idx="1"/>
        </xdr:cNvCxnSpPr>
      </xdr:nvCxnSpPr>
      <xdr:spPr bwMode="auto">
        <a:xfrm flipH="1" flipV="1">
          <a:off x="7170420" y="7665720"/>
          <a:ext cx="344807" cy="2639"/>
        </a:xfrm>
        <a:prstGeom prst="straightConnector1">
          <a:avLst/>
        </a:prstGeom>
        <a:solidFill>
          <a:srgbClr val="FFFFFF"/>
        </a:solidFill>
        <a:ln w="12700" cap="flat" cmpd="sng" algn="ctr">
          <a:solidFill>
            <a:srgbClr val="FF0000"/>
          </a:solidFill>
          <a:prstDash val="solid"/>
          <a:round/>
          <a:headEnd type="none" w="med" len="med"/>
          <a:tailEnd type="arrow"/>
        </a:ln>
        <a:effectLst/>
      </xdr:spPr>
    </xdr:cxnSp>
    <xdr:clientData/>
  </xdr:twoCellAnchor>
  <xdr:twoCellAnchor>
    <xdr:from>
      <xdr:col>22</xdr:col>
      <xdr:colOff>17146</xdr:colOff>
      <xdr:row>64</xdr:row>
      <xdr:rowOff>15240</xdr:rowOff>
    </xdr:from>
    <xdr:to>
      <xdr:col>22</xdr:col>
      <xdr:colOff>62865</xdr:colOff>
      <xdr:row>68</xdr:row>
      <xdr:rowOff>167639</xdr:rowOff>
    </xdr:to>
    <xdr:sp macro="" textlink="">
      <xdr:nvSpPr>
        <xdr:cNvPr id="11" name="右大かっこ 1">
          <a:extLst>
            <a:ext uri="{FF2B5EF4-FFF2-40B4-BE49-F238E27FC236}">
              <a16:creationId xmlns:a16="http://schemas.microsoft.com/office/drawing/2014/main" id="{BC7F7BFB-CC2F-4C46-9DDD-43324F92062E}"/>
            </a:ext>
          </a:extLst>
        </xdr:cNvPr>
        <xdr:cNvSpPr>
          <a:spLocks/>
        </xdr:cNvSpPr>
      </xdr:nvSpPr>
      <xdr:spPr bwMode="auto">
        <a:xfrm>
          <a:off x="8292466" y="9159240"/>
          <a:ext cx="45719" cy="822959"/>
        </a:xfrm>
        <a:prstGeom prst="rightBracket">
          <a:avLst>
            <a:gd name="adj" fmla="val 7950"/>
          </a:avLst>
        </a:prstGeom>
        <a:solidFill>
          <a:srgbClr val="FFFFFF"/>
        </a:solidFill>
        <a:ln w="25400" algn="ctr">
          <a:solidFill>
            <a:srgbClr val="FF0000"/>
          </a:solidFill>
          <a:round/>
          <a:headEnd/>
          <a:tailEnd/>
        </a:ln>
      </xdr:spPr>
    </xdr:sp>
    <xdr:clientData/>
  </xdr:twoCellAnchor>
  <xdr:twoCellAnchor>
    <xdr:from>
      <xdr:col>1</xdr:col>
      <xdr:colOff>175260</xdr:colOff>
      <xdr:row>69</xdr:row>
      <xdr:rowOff>22863</xdr:rowOff>
    </xdr:from>
    <xdr:to>
      <xdr:col>22</xdr:col>
      <xdr:colOff>22860</xdr:colOff>
      <xdr:row>69</xdr:row>
      <xdr:rowOff>68583</xdr:rowOff>
    </xdr:to>
    <xdr:sp macro="" textlink="">
      <xdr:nvSpPr>
        <xdr:cNvPr id="12" name="右大かっこ 3">
          <a:extLst>
            <a:ext uri="{FF2B5EF4-FFF2-40B4-BE49-F238E27FC236}">
              <a16:creationId xmlns:a16="http://schemas.microsoft.com/office/drawing/2014/main" id="{1BA33559-3554-44AC-A9A7-EE43FD5A8C39}"/>
            </a:ext>
          </a:extLst>
        </xdr:cNvPr>
        <xdr:cNvSpPr>
          <a:spLocks/>
        </xdr:cNvSpPr>
      </xdr:nvSpPr>
      <xdr:spPr bwMode="auto">
        <a:xfrm rot="5400000">
          <a:off x="4305300" y="6057903"/>
          <a:ext cx="45720" cy="7940040"/>
        </a:xfrm>
        <a:prstGeom prst="rightBracket">
          <a:avLst>
            <a:gd name="adj" fmla="val 8091"/>
          </a:avLst>
        </a:prstGeom>
        <a:solidFill>
          <a:srgbClr val="FFFFFF"/>
        </a:solidFill>
        <a:ln w="25400" algn="ctr">
          <a:solidFill>
            <a:srgbClr val="FF0000"/>
          </a:solidFill>
          <a:round/>
          <a:headEnd/>
          <a:tailEnd/>
        </a:ln>
      </xdr:spPr>
    </xdr:sp>
    <xdr:clientData/>
  </xdr:twoCellAnchor>
  <xdr:twoCellAnchor>
    <xdr:from>
      <xdr:col>22</xdr:col>
      <xdr:colOff>459107</xdr:colOff>
      <xdr:row>65</xdr:row>
      <xdr:rowOff>142442</xdr:rowOff>
    </xdr:from>
    <xdr:to>
      <xdr:col>23</xdr:col>
      <xdr:colOff>647700</xdr:colOff>
      <xdr:row>67</xdr:row>
      <xdr:rowOff>60957</xdr:rowOff>
    </xdr:to>
    <xdr:sp macro="" textlink="">
      <xdr:nvSpPr>
        <xdr:cNvPr id="13" name="テキスト ボックス 12">
          <a:extLst>
            <a:ext uri="{FF2B5EF4-FFF2-40B4-BE49-F238E27FC236}">
              <a16:creationId xmlns:a16="http://schemas.microsoft.com/office/drawing/2014/main" id="{CA03805A-95E6-4AA0-97BF-B192040498E4}"/>
            </a:ext>
          </a:extLst>
        </xdr:cNvPr>
        <xdr:cNvSpPr txBox="1"/>
      </xdr:nvSpPr>
      <xdr:spPr bwMode="auto">
        <a:xfrm>
          <a:off x="8734427" y="9454082"/>
          <a:ext cx="805813" cy="2537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l"/>
          <a:r>
            <a:rPr kumimoji="1" lang="ja-JP" altLang="en-US" sz="900" b="1">
              <a:solidFill>
                <a:srgbClr val="FF0000"/>
              </a:solidFill>
              <a:latin typeface="ＭＳ Ｐ明朝" pitchFamily="18" charset="-128"/>
              <a:ea typeface="ＭＳ Ｐ明朝" pitchFamily="18" charset="-128"/>
            </a:rPr>
            <a:t>労務費率</a:t>
          </a:r>
          <a:r>
            <a:rPr kumimoji="1" lang="en-US" altLang="ja-JP" sz="900" b="1">
              <a:solidFill>
                <a:srgbClr val="FF0000"/>
              </a:solidFill>
              <a:latin typeface="ＭＳ Ｐ明朝" pitchFamily="18" charset="-128"/>
              <a:ea typeface="ＭＳ Ｐ明朝" pitchFamily="18" charset="-128"/>
            </a:rPr>
            <a:t>2</a:t>
          </a:r>
          <a:endParaRPr kumimoji="1" lang="ja-JP" altLang="en-US" sz="900" b="1">
            <a:solidFill>
              <a:srgbClr val="FF0000"/>
            </a:solidFill>
            <a:latin typeface="ＭＳ Ｐ明朝" pitchFamily="18" charset="-128"/>
            <a:ea typeface="ＭＳ Ｐ明朝" pitchFamily="18" charset="-128"/>
          </a:endParaRPr>
        </a:p>
      </xdr:txBody>
    </xdr:sp>
    <xdr:clientData/>
  </xdr:twoCellAnchor>
  <xdr:twoCellAnchor>
    <xdr:from>
      <xdr:col>22</xdr:col>
      <xdr:colOff>114300</xdr:colOff>
      <xdr:row>66</xdr:row>
      <xdr:rowOff>99061</xdr:rowOff>
    </xdr:from>
    <xdr:to>
      <xdr:col>22</xdr:col>
      <xdr:colOff>459107</xdr:colOff>
      <xdr:row>66</xdr:row>
      <xdr:rowOff>101700</xdr:rowOff>
    </xdr:to>
    <xdr:cxnSp macro="">
      <xdr:nvCxnSpPr>
        <xdr:cNvPr id="14" name="直線矢印コネクタ 13">
          <a:extLst>
            <a:ext uri="{FF2B5EF4-FFF2-40B4-BE49-F238E27FC236}">
              <a16:creationId xmlns:a16="http://schemas.microsoft.com/office/drawing/2014/main" id="{4F117242-EB32-4DDC-9067-284ECB6E4C4B}"/>
            </a:ext>
          </a:extLst>
        </xdr:cNvPr>
        <xdr:cNvCxnSpPr>
          <a:stCxn id="13" idx="1"/>
        </xdr:cNvCxnSpPr>
      </xdr:nvCxnSpPr>
      <xdr:spPr bwMode="auto">
        <a:xfrm flipH="1" flipV="1">
          <a:off x="8389620" y="9578341"/>
          <a:ext cx="344807" cy="2639"/>
        </a:xfrm>
        <a:prstGeom prst="straightConnector1">
          <a:avLst/>
        </a:prstGeom>
        <a:solidFill>
          <a:srgbClr val="FFFFFF"/>
        </a:solidFill>
        <a:ln w="12700" cap="flat" cmpd="sng" algn="ctr">
          <a:solidFill>
            <a:srgbClr val="FF0000"/>
          </a:solidFill>
          <a:prstDash val="solid"/>
          <a:round/>
          <a:headEnd type="none" w="med" len="med"/>
          <a:tailEnd type="arrow"/>
        </a:ln>
        <a:effectLst/>
      </xdr:spPr>
    </xdr:cxnSp>
    <xdr:clientData/>
  </xdr:twoCellAnchor>
</xdr:wsDr>
</file>

<file path=xl/drawings/drawing2.xml><?xml version="1.0" encoding="utf-8"?>
<xdr:wsDr xmlns:xdr="http://schemas.openxmlformats.org/drawingml/2006/spreadsheetDrawing" xmlns:a="http://schemas.openxmlformats.org/drawingml/2006/main">
  <xdr:twoCellAnchor>
    <xdr:from>
      <xdr:col>28</xdr:col>
      <xdr:colOff>0</xdr:colOff>
      <xdr:row>3</xdr:row>
      <xdr:rowOff>0</xdr:rowOff>
    </xdr:from>
    <xdr:to>
      <xdr:col>29</xdr:col>
      <xdr:colOff>56919</xdr:colOff>
      <xdr:row>4</xdr:row>
      <xdr:rowOff>63230</xdr:rowOff>
    </xdr:to>
    <xdr:cxnSp macro="">
      <xdr:nvCxnSpPr>
        <xdr:cNvPr id="24" name="直線矢印コネクタ 23">
          <a:extLst>
            <a:ext uri="{FF2B5EF4-FFF2-40B4-BE49-F238E27FC236}">
              <a16:creationId xmlns:a16="http://schemas.microsoft.com/office/drawing/2014/main" id="{00000000-0008-0000-0600-000018000000}"/>
            </a:ext>
          </a:extLst>
        </xdr:cNvPr>
        <xdr:cNvCxnSpPr/>
      </xdr:nvCxnSpPr>
      <xdr:spPr bwMode="auto">
        <a:xfrm flipH="1">
          <a:off x="33062487" y="875607"/>
          <a:ext cx="733021" cy="251652"/>
        </a:xfrm>
        <a:prstGeom prst="straightConnector1">
          <a:avLst/>
        </a:prstGeom>
        <a:ln>
          <a:headEnd type="none" w="med" len="med"/>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28</xdr:col>
      <xdr:colOff>0</xdr:colOff>
      <xdr:row>9</xdr:row>
      <xdr:rowOff>0</xdr:rowOff>
    </xdr:from>
    <xdr:to>
      <xdr:col>29</xdr:col>
      <xdr:colOff>56919</xdr:colOff>
      <xdr:row>10</xdr:row>
      <xdr:rowOff>63231</xdr:rowOff>
    </xdr:to>
    <xdr:cxnSp macro="">
      <xdr:nvCxnSpPr>
        <xdr:cNvPr id="25" name="直線矢印コネクタ 24">
          <a:extLst>
            <a:ext uri="{FF2B5EF4-FFF2-40B4-BE49-F238E27FC236}">
              <a16:creationId xmlns:a16="http://schemas.microsoft.com/office/drawing/2014/main" id="{00000000-0008-0000-0600-000019000000}"/>
            </a:ext>
          </a:extLst>
        </xdr:cNvPr>
        <xdr:cNvCxnSpPr/>
      </xdr:nvCxnSpPr>
      <xdr:spPr bwMode="auto">
        <a:xfrm flipH="1">
          <a:off x="33062487" y="2006139"/>
          <a:ext cx="733021" cy="251652"/>
        </a:xfrm>
        <a:prstGeom prst="straightConnector1">
          <a:avLst/>
        </a:prstGeom>
        <a:ln>
          <a:headEnd type="none" w="med" len="med"/>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28</xdr:col>
      <xdr:colOff>0</xdr:colOff>
      <xdr:row>17</xdr:row>
      <xdr:rowOff>0</xdr:rowOff>
    </xdr:from>
    <xdr:to>
      <xdr:col>29</xdr:col>
      <xdr:colOff>56919</xdr:colOff>
      <xdr:row>18</xdr:row>
      <xdr:rowOff>63230</xdr:rowOff>
    </xdr:to>
    <xdr:cxnSp macro="">
      <xdr:nvCxnSpPr>
        <xdr:cNvPr id="26" name="直線矢印コネクタ 25">
          <a:extLst>
            <a:ext uri="{FF2B5EF4-FFF2-40B4-BE49-F238E27FC236}">
              <a16:creationId xmlns:a16="http://schemas.microsoft.com/office/drawing/2014/main" id="{00000000-0008-0000-0600-00001A000000}"/>
            </a:ext>
          </a:extLst>
        </xdr:cNvPr>
        <xdr:cNvCxnSpPr/>
      </xdr:nvCxnSpPr>
      <xdr:spPr bwMode="auto">
        <a:xfrm flipH="1">
          <a:off x="33062487" y="3513513"/>
          <a:ext cx="733021" cy="251652"/>
        </a:xfrm>
        <a:prstGeom prst="straightConnector1">
          <a:avLst/>
        </a:prstGeom>
        <a:ln>
          <a:headEnd type="none" w="med" len="med"/>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28</xdr:col>
      <xdr:colOff>0</xdr:colOff>
      <xdr:row>24</xdr:row>
      <xdr:rowOff>0</xdr:rowOff>
    </xdr:from>
    <xdr:to>
      <xdr:col>29</xdr:col>
      <xdr:colOff>56919</xdr:colOff>
      <xdr:row>25</xdr:row>
      <xdr:rowOff>63230</xdr:rowOff>
    </xdr:to>
    <xdr:cxnSp macro="">
      <xdr:nvCxnSpPr>
        <xdr:cNvPr id="27" name="直線矢印コネクタ 26">
          <a:extLst>
            <a:ext uri="{FF2B5EF4-FFF2-40B4-BE49-F238E27FC236}">
              <a16:creationId xmlns:a16="http://schemas.microsoft.com/office/drawing/2014/main" id="{00000000-0008-0000-0600-00001B000000}"/>
            </a:ext>
          </a:extLst>
        </xdr:cNvPr>
        <xdr:cNvCxnSpPr/>
      </xdr:nvCxnSpPr>
      <xdr:spPr bwMode="auto">
        <a:xfrm flipH="1">
          <a:off x="33062487" y="4832465"/>
          <a:ext cx="733021" cy="251652"/>
        </a:xfrm>
        <a:prstGeom prst="straightConnector1">
          <a:avLst/>
        </a:prstGeom>
        <a:ln>
          <a:headEnd type="none" w="med" len="med"/>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28</xdr:col>
      <xdr:colOff>0</xdr:colOff>
      <xdr:row>39</xdr:row>
      <xdr:rowOff>0</xdr:rowOff>
    </xdr:from>
    <xdr:to>
      <xdr:col>29</xdr:col>
      <xdr:colOff>56919</xdr:colOff>
      <xdr:row>40</xdr:row>
      <xdr:rowOff>63231</xdr:rowOff>
    </xdr:to>
    <xdr:cxnSp macro="">
      <xdr:nvCxnSpPr>
        <xdr:cNvPr id="28" name="直線矢印コネクタ 27">
          <a:extLst>
            <a:ext uri="{FF2B5EF4-FFF2-40B4-BE49-F238E27FC236}">
              <a16:creationId xmlns:a16="http://schemas.microsoft.com/office/drawing/2014/main" id="{00000000-0008-0000-0600-00001C000000}"/>
            </a:ext>
          </a:extLst>
        </xdr:cNvPr>
        <xdr:cNvCxnSpPr/>
      </xdr:nvCxnSpPr>
      <xdr:spPr bwMode="auto">
        <a:xfrm flipH="1">
          <a:off x="33062487" y="7802880"/>
          <a:ext cx="733021" cy="251652"/>
        </a:xfrm>
        <a:prstGeom prst="straightConnector1">
          <a:avLst/>
        </a:prstGeom>
        <a:ln>
          <a:headEnd type="none" w="med" len="med"/>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28</xdr:col>
      <xdr:colOff>0</xdr:colOff>
      <xdr:row>46</xdr:row>
      <xdr:rowOff>0</xdr:rowOff>
    </xdr:from>
    <xdr:to>
      <xdr:col>29</xdr:col>
      <xdr:colOff>56919</xdr:colOff>
      <xdr:row>47</xdr:row>
      <xdr:rowOff>63230</xdr:rowOff>
    </xdr:to>
    <xdr:cxnSp macro="">
      <xdr:nvCxnSpPr>
        <xdr:cNvPr id="29" name="直線矢印コネクタ 28">
          <a:extLst>
            <a:ext uri="{FF2B5EF4-FFF2-40B4-BE49-F238E27FC236}">
              <a16:creationId xmlns:a16="http://schemas.microsoft.com/office/drawing/2014/main" id="{00000000-0008-0000-0600-00001D000000}"/>
            </a:ext>
          </a:extLst>
        </xdr:cNvPr>
        <xdr:cNvCxnSpPr/>
      </xdr:nvCxnSpPr>
      <xdr:spPr bwMode="auto">
        <a:xfrm flipH="1">
          <a:off x="33062487" y="9121833"/>
          <a:ext cx="733021" cy="251652"/>
        </a:xfrm>
        <a:prstGeom prst="straightConnector1">
          <a:avLst/>
        </a:prstGeom>
        <a:ln>
          <a:headEnd type="none" w="med" len="med"/>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830580</xdr:colOff>
      <xdr:row>5</xdr:row>
      <xdr:rowOff>0</xdr:rowOff>
    </xdr:from>
    <xdr:to>
      <xdr:col>7</xdr:col>
      <xdr:colOff>1226820</xdr:colOff>
      <xdr:row>5</xdr:row>
      <xdr:rowOff>182880</xdr:rowOff>
    </xdr:to>
    <xdr:sp macro="" textlink="">
      <xdr:nvSpPr>
        <xdr:cNvPr id="2" name="正方形/長方形 1">
          <a:extLst>
            <a:ext uri="{FF2B5EF4-FFF2-40B4-BE49-F238E27FC236}">
              <a16:creationId xmlns:a16="http://schemas.microsoft.com/office/drawing/2014/main" id="{C15FC04F-7A84-F928-299F-2A43A6FED6DB}"/>
            </a:ext>
          </a:extLst>
        </xdr:cNvPr>
        <xdr:cNvSpPr/>
      </xdr:nvSpPr>
      <xdr:spPr bwMode="auto">
        <a:xfrm>
          <a:off x="2971800" y="1264920"/>
          <a:ext cx="8161020" cy="182880"/>
        </a:xfrm>
        <a:prstGeom prst="rect">
          <a:avLst/>
        </a:prstGeom>
        <a:solidFill>
          <a:schemeClr val="accent6">
            <a:lumMod val="20000"/>
            <a:lumOff val="80000"/>
          </a:schemeClr>
        </a:solidFill>
        <a:ln w="952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00" b="1">
              <a:solidFill>
                <a:srgbClr val="FF0000"/>
              </a:solidFill>
            </a:rPr>
            <a:t>「②総括書集計表</a:t>
          </a:r>
          <a:r>
            <a:rPr kumimoji="1" lang="ja-JP" altLang="ja-JP" sz="1000" b="1">
              <a:solidFill>
                <a:srgbClr val="FF0000"/>
              </a:solidFill>
              <a:effectLst/>
              <a:latin typeface="+mn-lt"/>
              <a:ea typeface="+mn-ea"/>
              <a:cs typeface="+mn-cs"/>
            </a:rPr>
            <a:t>（</a:t>
          </a:r>
          <a:r>
            <a:rPr kumimoji="1" lang="en-US" altLang="ja-JP" sz="1000" b="1">
              <a:solidFill>
                <a:srgbClr val="FF0000"/>
              </a:solidFill>
              <a:effectLst/>
              <a:latin typeface="+mn-lt"/>
              <a:ea typeface="+mn-ea"/>
              <a:cs typeface="+mn-cs"/>
            </a:rPr>
            <a:t>31 </a:t>
          </a:r>
          <a:r>
            <a:rPr kumimoji="1" lang="ja-JP" altLang="ja-JP" sz="1000" b="1">
              <a:solidFill>
                <a:srgbClr val="FF0000"/>
              </a:solidFill>
              <a:effectLst/>
              <a:latin typeface="+mn-lt"/>
              <a:ea typeface="+mn-ea"/>
              <a:cs typeface="+mn-cs"/>
            </a:rPr>
            <a:t>水力発電施設、ずい道等新設事業の</a:t>
          </a:r>
          <a:r>
            <a:rPr kumimoji="1" lang="en-US" altLang="ja-JP" sz="1000" b="1">
              <a:solidFill>
                <a:srgbClr val="FF0000"/>
              </a:solidFill>
              <a:effectLst/>
              <a:latin typeface="+mn-lt"/>
              <a:ea typeface="+mn-ea"/>
              <a:cs typeface="+mn-cs"/>
            </a:rPr>
            <a:t>3</a:t>
          </a:r>
          <a:r>
            <a:rPr kumimoji="1" lang="ja-JP" altLang="ja-JP" sz="1000" b="1">
              <a:solidFill>
                <a:srgbClr val="FF0000"/>
              </a:solidFill>
              <a:effectLst/>
              <a:latin typeface="+mn-lt"/>
              <a:ea typeface="+mn-ea"/>
              <a:cs typeface="+mn-cs"/>
            </a:rPr>
            <a:t>段目）</a:t>
          </a:r>
          <a:r>
            <a:rPr kumimoji="1" lang="ja-JP" altLang="en-US" sz="1000" b="1">
              <a:solidFill>
                <a:srgbClr val="FF0000"/>
              </a:solidFill>
            </a:rPr>
            <a:t>」で集計</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20</xdr:col>
      <xdr:colOff>38100</xdr:colOff>
      <xdr:row>1</xdr:row>
      <xdr:rowOff>295275</xdr:rowOff>
    </xdr:from>
    <xdr:to>
      <xdr:col>23</xdr:col>
      <xdr:colOff>66675</xdr:colOff>
      <xdr:row>3</xdr:row>
      <xdr:rowOff>123825</xdr:rowOff>
    </xdr:to>
    <xdr:sp macro="" textlink="">
      <xdr:nvSpPr>
        <xdr:cNvPr id="17" name="Oval 242">
          <a:extLst>
            <a:ext uri="{FF2B5EF4-FFF2-40B4-BE49-F238E27FC236}">
              <a16:creationId xmlns:a16="http://schemas.microsoft.com/office/drawing/2014/main" id="{00000000-0008-0000-0800-000011000000}"/>
            </a:ext>
          </a:extLst>
        </xdr:cNvPr>
        <xdr:cNvSpPr>
          <a:spLocks noChangeArrowheads="1"/>
        </xdr:cNvSpPr>
      </xdr:nvSpPr>
      <xdr:spPr bwMode="auto">
        <a:xfrm>
          <a:off x="1943100" y="409575"/>
          <a:ext cx="314325" cy="323850"/>
        </a:xfrm>
        <a:prstGeom prst="ellipse">
          <a:avLst/>
        </a:prstGeom>
        <a:solidFill>
          <a:srgbClr val="FFFF00"/>
        </a:solidFill>
        <a:ln w="12700" algn="ctr">
          <a:solidFill>
            <a:srgbClr val="008000"/>
          </a:solidFill>
          <a:round/>
          <a:headEnd/>
          <a:tailEnd/>
        </a:ln>
        <a:effectLst>
          <a:outerShdw dist="35921" dir="2700000" algn="ctr" rotWithShape="0">
            <a:srgbClr val="000000"/>
          </a:outerShdw>
        </a:effectLst>
      </xdr:spPr>
      <xdr:txBody>
        <a:bodyPr vertOverflow="clip" wrap="square" lIns="36576" tIns="22860" rIns="36576" bIns="0" anchor="t" upright="1"/>
        <a:lstStyle/>
        <a:p>
          <a:pPr algn="ctr" rtl="0">
            <a:defRPr sz="1000"/>
          </a:pPr>
          <a:r>
            <a:rPr lang="ja-JP" altLang="en-US" sz="1400" b="1" i="0" u="none" strike="noStrike" baseline="0">
              <a:solidFill>
                <a:srgbClr val="000000"/>
              </a:solidFill>
              <a:latin typeface="ＭＳ Ｐゴシック"/>
              <a:ea typeface="ＭＳ Ｐゴシック"/>
            </a:rPr>
            <a:t>１</a:t>
          </a:r>
        </a:p>
      </xdr:txBody>
    </xdr:sp>
    <xdr:clientData/>
  </xdr:twoCellAnchor>
  <xdr:twoCellAnchor editAs="absolute">
    <xdr:from>
      <xdr:col>73</xdr:col>
      <xdr:colOff>55226</xdr:colOff>
      <xdr:row>30</xdr:row>
      <xdr:rowOff>66675</xdr:rowOff>
    </xdr:from>
    <xdr:to>
      <xdr:col>78</xdr:col>
      <xdr:colOff>55226</xdr:colOff>
      <xdr:row>35</xdr:row>
      <xdr:rowOff>0</xdr:rowOff>
    </xdr:to>
    <xdr:grpSp>
      <xdr:nvGrpSpPr>
        <xdr:cNvPr id="33" name="グループ化 106">
          <a:extLst>
            <a:ext uri="{FF2B5EF4-FFF2-40B4-BE49-F238E27FC236}">
              <a16:creationId xmlns:a16="http://schemas.microsoft.com/office/drawing/2014/main" id="{00000000-0008-0000-0800-000021000000}"/>
            </a:ext>
          </a:extLst>
        </xdr:cNvPr>
        <xdr:cNvGrpSpPr>
          <a:grpSpLocks/>
        </xdr:cNvGrpSpPr>
      </xdr:nvGrpSpPr>
      <xdr:grpSpPr bwMode="auto">
        <a:xfrm>
          <a:off x="7008476" y="4200525"/>
          <a:ext cx="476250" cy="409575"/>
          <a:chOff x="5317719" y="409575"/>
          <a:chExt cx="495302" cy="390525"/>
        </a:xfrm>
      </xdr:grpSpPr>
      <xdr:grpSp>
        <xdr:nvGrpSpPr>
          <xdr:cNvPr id="34" name="グループ化 12">
            <a:extLst>
              <a:ext uri="{FF2B5EF4-FFF2-40B4-BE49-F238E27FC236}">
                <a16:creationId xmlns:a16="http://schemas.microsoft.com/office/drawing/2014/main" id="{00000000-0008-0000-0800-000022000000}"/>
              </a:ext>
            </a:extLst>
          </xdr:cNvPr>
          <xdr:cNvGrpSpPr>
            <a:grpSpLocks/>
          </xdr:cNvGrpSpPr>
        </xdr:nvGrpSpPr>
        <xdr:grpSpPr bwMode="auto">
          <a:xfrm>
            <a:off x="5324475" y="409575"/>
            <a:ext cx="247650" cy="390525"/>
            <a:chOff x="6572250" y="323850"/>
            <a:chExt cx="247650" cy="390525"/>
          </a:xfrm>
        </xdr:grpSpPr>
        <xdr:sp macro="" textlink="">
          <xdr:nvSpPr>
            <xdr:cNvPr id="38" name="テキスト ボックス 37">
              <a:extLst>
                <a:ext uri="{FF2B5EF4-FFF2-40B4-BE49-F238E27FC236}">
                  <a16:creationId xmlns:a16="http://schemas.microsoft.com/office/drawing/2014/main" id="{00000000-0008-0000-0800-000026000000}"/>
                </a:ext>
              </a:extLst>
            </xdr:cNvPr>
            <xdr:cNvSpPr txBox="1"/>
          </xdr:nvSpPr>
          <xdr:spPr>
            <a:xfrm rot="5400000">
              <a:off x="6750961" y="25905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39" name="テキスト ボックス 38">
              <a:extLst>
                <a:ext uri="{FF2B5EF4-FFF2-40B4-BE49-F238E27FC236}">
                  <a16:creationId xmlns:a16="http://schemas.microsoft.com/office/drawing/2014/main" id="{00000000-0008-0000-0800-000027000000}"/>
                </a:ext>
              </a:extLst>
            </xdr:cNvPr>
            <xdr:cNvSpPr txBox="1"/>
          </xdr:nvSpPr>
          <xdr:spPr>
            <a:xfrm rot="16200000">
              <a:off x="6750961" y="531517"/>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35" name="グループ化 13">
            <a:extLst>
              <a:ext uri="{FF2B5EF4-FFF2-40B4-BE49-F238E27FC236}">
                <a16:creationId xmlns:a16="http://schemas.microsoft.com/office/drawing/2014/main" id="{00000000-0008-0000-0800-000023000000}"/>
              </a:ext>
            </a:extLst>
          </xdr:cNvPr>
          <xdr:cNvGrpSpPr>
            <a:grpSpLocks/>
          </xdr:cNvGrpSpPr>
        </xdr:nvGrpSpPr>
        <xdr:grpSpPr bwMode="auto">
          <a:xfrm>
            <a:off x="5317719" y="454985"/>
            <a:ext cx="495302" cy="345115"/>
            <a:chOff x="5755869" y="293060"/>
            <a:chExt cx="495302" cy="345115"/>
          </a:xfrm>
        </xdr:grpSpPr>
        <xdr:sp macro="" textlink="">
          <xdr:nvSpPr>
            <xdr:cNvPr id="36" name="テキスト ボックス 35">
              <a:extLst>
                <a:ext uri="{FF2B5EF4-FFF2-40B4-BE49-F238E27FC236}">
                  <a16:creationId xmlns:a16="http://schemas.microsoft.com/office/drawing/2014/main" id="{00000000-0008-0000-0800-000024000000}"/>
                </a:ext>
              </a:extLst>
            </xdr:cNvPr>
            <xdr:cNvSpPr txBox="1"/>
          </xdr:nvSpPr>
          <xdr:spPr>
            <a:xfrm flipH="1">
              <a:off x="5755871" y="293060"/>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37" name="テキスト ボックス 36">
              <a:extLst>
                <a:ext uri="{FF2B5EF4-FFF2-40B4-BE49-F238E27FC236}">
                  <a16:creationId xmlns:a16="http://schemas.microsoft.com/office/drawing/2014/main" id="{00000000-0008-0000-0800-000025000000}"/>
                </a:ext>
              </a:extLst>
            </xdr:cNvPr>
            <xdr:cNvSpPr txBox="1"/>
          </xdr:nvSpPr>
          <xdr:spPr>
            <a:xfrm>
              <a:off x="5755869" y="411126"/>
              <a:ext cx="495301"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10</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editAs="absolute">
    <xdr:from>
      <xdr:col>46</xdr:col>
      <xdr:colOff>57150</xdr:colOff>
      <xdr:row>43</xdr:row>
      <xdr:rowOff>57150</xdr:rowOff>
    </xdr:from>
    <xdr:to>
      <xdr:col>51</xdr:col>
      <xdr:colOff>76200</xdr:colOff>
      <xdr:row>47</xdr:row>
      <xdr:rowOff>47625</xdr:rowOff>
    </xdr:to>
    <xdr:grpSp>
      <xdr:nvGrpSpPr>
        <xdr:cNvPr id="40" name="グループ化 114">
          <a:extLst>
            <a:ext uri="{FF2B5EF4-FFF2-40B4-BE49-F238E27FC236}">
              <a16:creationId xmlns:a16="http://schemas.microsoft.com/office/drawing/2014/main" id="{00000000-0008-0000-0800-000028000000}"/>
            </a:ext>
          </a:extLst>
        </xdr:cNvPr>
        <xdr:cNvGrpSpPr>
          <a:grpSpLocks/>
        </xdr:cNvGrpSpPr>
      </xdr:nvGrpSpPr>
      <xdr:grpSpPr bwMode="auto">
        <a:xfrm>
          <a:off x="4438650" y="5505450"/>
          <a:ext cx="495300" cy="409575"/>
          <a:chOff x="5200650" y="409575"/>
          <a:chExt cx="495300" cy="390525"/>
        </a:xfrm>
      </xdr:grpSpPr>
      <xdr:grpSp>
        <xdr:nvGrpSpPr>
          <xdr:cNvPr id="41" name="グループ化 12">
            <a:extLst>
              <a:ext uri="{FF2B5EF4-FFF2-40B4-BE49-F238E27FC236}">
                <a16:creationId xmlns:a16="http://schemas.microsoft.com/office/drawing/2014/main" id="{00000000-0008-0000-0800-000029000000}"/>
              </a:ext>
            </a:extLst>
          </xdr:cNvPr>
          <xdr:cNvGrpSpPr>
            <a:grpSpLocks/>
          </xdr:cNvGrpSpPr>
        </xdr:nvGrpSpPr>
        <xdr:grpSpPr bwMode="auto">
          <a:xfrm>
            <a:off x="5324475" y="409575"/>
            <a:ext cx="247650" cy="390525"/>
            <a:chOff x="6572250" y="323850"/>
            <a:chExt cx="247650" cy="390525"/>
          </a:xfrm>
        </xdr:grpSpPr>
        <xdr:sp macro="" textlink="">
          <xdr:nvSpPr>
            <xdr:cNvPr id="45" name="テキスト ボックス 44">
              <a:extLst>
                <a:ext uri="{FF2B5EF4-FFF2-40B4-BE49-F238E27FC236}">
                  <a16:creationId xmlns:a16="http://schemas.microsoft.com/office/drawing/2014/main" id="{00000000-0008-0000-0800-00002D000000}"/>
                </a:ext>
              </a:extLst>
            </xdr:cNvPr>
            <xdr:cNvSpPr txBox="1"/>
          </xdr:nvSpPr>
          <xdr:spPr>
            <a:xfrm rot="5400000">
              <a:off x="6637042" y="25905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46" name="テキスト ボックス 45">
              <a:extLst>
                <a:ext uri="{FF2B5EF4-FFF2-40B4-BE49-F238E27FC236}">
                  <a16:creationId xmlns:a16="http://schemas.microsoft.com/office/drawing/2014/main" id="{00000000-0008-0000-0800-00002E000000}"/>
                </a:ext>
              </a:extLst>
            </xdr:cNvPr>
            <xdr:cNvSpPr txBox="1"/>
          </xdr:nvSpPr>
          <xdr:spPr>
            <a:xfrm rot="16200000">
              <a:off x="6637042" y="53151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2" name="グループ化 13">
            <a:extLst>
              <a:ext uri="{FF2B5EF4-FFF2-40B4-BE49-F238E27FC236}">
                <a16:creationId xmlns:a16="http://schemas.microsoft.com/office/drawing/2014/main" id="{00000000-0008-0000-0800-00002A000000}"/>
              </a:ext>
            </a:extLst>
          </xdr:cNvPr>
          <xdr:cNvGrpSpPr>
            <a:grpSpLocks/>
          </xdr:cNvGrpSpPr>
        </xdr:nvGrpSpPr>
        <xdr:grpSpPr bwMode="auto">
          <a:xfrm>
            <a:off x="5200650" y="457200"/>
            <a:ext cx="495300" cy="342900"/>
            <a:chOff x="5638800" y="295275"/>
            <a:chExt cx="495300" cy="342900"/>
          </a:xfrm>
        </xdr:grpSpPr>
        <xdr:sp macro="" textlink="">
          <xdr:nvSpPr>
            <xdr:cNvPr id="43" name="テキスト ボックス 42">
              <a:extLst>
                <a:ext uri="{FF2B5EF4-FFF2-40B4-BE49-F238E27FC236}">
                  <a16:creationId xmlns:a16="http://schemas.microsoft.com/office/drawing/2014/main" id="{00000000-0008-0000-0800-00002B000000}"/>
                </a:ext>
              </a:extLst>
            </xdr:cNvPr>
            <xdr:cNvSpPr txBox="1"/>
          </xdr:nvSpPr>
          <xdr:spPr>
            <a:xfrm flipH="1">
              <a:off x="5638800" y="293060"/>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44" name="テキスト ボックス 43">
              <a:extLst>
                <a:ext uri="{FF2B5EF4-FFF2-40B4-BE49-F238E27FC236}">
                  <a16:creationId xmlns:a16="http://schemas.microsoft.com/office/drawing/2014/main" id="{00000000-0008-0000-0800-00002C000000}"/>
                </a:ext>
              </a:extLst>
            </xdr:cNvPr>
            <xdr:cNvSpPr txBox="1"/>
          </xdr:nvSpPr>
          <xdr:spPr>
            <a:xfrm>
              <a:off x="5638800" y="411126"/>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11</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editAs="absolute">
    <xdr:from>
      <xdr:col>43</xdr:col>
      <xdr:colOff>47625</xdr:colOff>
      <xdr:row>30</xdr:row>
      <xdr:rowOff>66675</xdr:rowOff>
    </xdr:from>
    <xdr:to>
      <xdr:col>48</xdr:col>
      <xdr:colOff>47625</xdr:colOff>
      <xdr:row>35</xdr:row>
      <xdr:rowOff>0</xdr:rowOff>
    </xdr:to>
    <xdr:grpSp>
      <xdr:nvGrpSpPr>
        <xdr:cNvPr id="47" name="グループ化 137">
          <a:extLst>
            <a:ext uri="{FF2B5EF4-FFF2-40B4-BE49-F238E27FC236}">
              <a16:creationId xmlns:a16="http://schemas.microsoft.com/office/drawing/2014/main" id="{00000000-0008-0000-0800-00002F000000}"/>
            </a:ext>
          </a:extLst>
        </xdr:cNvPr>
        <xdr:cNvGrpSpPr>
          <a:grpSpLocks/>
        </xdr:cNvGrpSpPr>
      </xdr:nvGrpSpPr>
      <xdr:grpSpPr bwMode="auto">
        <a:xfrm>
          <a:off x="4143375" y="4200525"/>
          <a:ext cx="476250" cy="409575"/>
          <a:chOff x="5200650" y="409575"/>
          <a:chExt cx="495313" cy="390525"/>
        </a:xfrm>
      </xdr:grpSpPr>
      <xdr:grpSp>
        <xdr:nvGrpSpPr>
          <xdr:cNvPr id="48" name="グループ化 12">
            <a:extLst>
              <a:ext uri="{FF2B5EF4-FFF2-40B4-BE49-F238E27FC236}">
                <a16:creationId xmlns:a16="http://schemas.microsoft.com/office/drawing/2014/main" id="{00000000-0008-0000-0800-000030000000}"/>
              </a:ext>
            </a:extLst>
          </xdr:cNvPr>
          <xdr:cNvGrpSpPr>
            <a:grpSpLocks/>
          </xdr:cNvGrpSpPr>
        </xdr:nvGrpSpPr>
        <xdr:grpSpPr bwMode="auto">
          <a:xfrm>
            <a:off x="5324475" y="409575"/>
            <a:ext cx="247650" cy="390525"/>
            <a:chOff x="6572250" y="323850"/>
            <a:chExt cx="247650" cy="390525"/>
          </a:xfrm>
        </xdr:grpSpPr>
        <xdr:sp macro="" textlink="">
          <xdr:nvSpPr>
            <xdr:cNvPr id="52" name="テキスト ボックス 51">
              <a:extLst>
                <a:ext uri="{FF2B5EF4-FFF2-40B4-BE49-F238E27FC236}">
                  <a16:creationId xmlns:a16="http://schemas.microsoft.com/office/drawing/2014/main" id="{00000000-0008-0000-0800-000034000000}"/>
                </a:ext>
              </a:extLst>
            </xdr:cNvPr>
            <xdr:cNvSpPr txBox="1"/>
          </xdr:nvSpPr>
          <xdr:spPr>
            <a:xfrm rot="5400000">
              <a:off x="6632096" y="259055"/>
              <a:ext cx="118066" cy="2476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53" name="テキスト ボックス 52">
              <a:extLst>
                <a:ext uri="{FF2B5EF4-FFF2-40B4-BE49-F238E27FC236}">
                  <a16:creationId xmlns:a16="http://schemas.microsoft.com/office/drawing/2014/main" id="{00000000-0008-0000-0800-000035000000}"/>
                </a:ext>
              </a:extLst>
            </xdr:cNvPr>
            <xdr:cNvSpPr txBox="1"/>
          </xdr:nvSpPr>
          <xdr:spPr>
            <a:xfrm rot="16200000">
              <a:off x="6632096" y="531514"/>
              <a:ext cx="118066" cy="2476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9" name="グループ化 13">
            <a:extLst>
              <a:ext uri="{FF2B5EF4-FFF2-40B4-BE49-F238E27FC236}">
                <a16:creationId xmlns:a16="http://schemas.microsoft.com/office/drawing/2014/main" id="{00000000-0008-0000-0800-000031000000}"/>
              </a:ext>
            </a:extLst>
          </xdr:cNvPr>
          <xdr:cNvGrpSpPr>
            <a:grpSpLocks/>
          </xdr:cNvGrpSpPr>
        </xdr:nvGrpSpPr>
        <xdr:grpSpPr bwMode="auto">
          <a:xfrm>
            <a:off x="5200650" y="457200"/>
            <a:ext cx="495313" cy="342900"/>
            <a:chOff x="5638800" y="295275"/>
            <a:chExt cx="495313" cy="342900"/>
          </a:xfrm>
        </xdr:grpSpPr>
        <xdr:sp macro="" textlink="">
          <xdr:nvSpPr>
            <xdr:cNvPr id="50" name="テキスト ボックス 49">
              <a:extLst>
                <a:ext uri="{FF2B5EF4-FFF2-40B4-BE49-F238E27FC236}">
                  <a16:creationId xmlns:a16="http://schemas.microsoft.com/office/drawing/2014/main" id="{00000000-0008-0000-0800-000032000000}"/>
                </a:ext>
              </a:extLst>
            </xdr:cNvPr>
            <xdr:cNvSpPr txBox="1"/>
          </xdr:nvSpPr>
          <xdr:spPr>
            <a:xfrm flipH="1">
              <a:off x="5638800" y="293060"/>
              <a:ext cx="495313"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51" name="テキスト ボックス 50">
              <a:extLst>
                <a:ext uri="{FF2B5EF4-FFF2-40B4-BE49-F238E27FC236}">
                  <a16:creationId xmlns:a16="http://schemas.microsoft.com/office/drawing/2014/main" id="{00000000-0008-0000-0800-000033000000}"/>
                </a:ext>
              </a:extLst>
            </xdr:cNvPr>
            <xdr:cNvSpPr txBox="1"/>
          </xdr:nvSpPr>
          <xdr:spPr>
            <a:xfrm>
              <a:off x="5638800" y="411126"/>
              <a:ext cx="495313"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ja-JP" altLang="en-US" sz="900">
                  <a:solidFill>
                    <a:srgbClr val="FF0000"/>
                  </a:solidFill>
                  <a:latin typeface="ＭＳ Ｐ明朝" pitchFamily="18" charset="-128"/>
                  <a:ea typeface="ＭＳ Ｐ明朝" pitchFamily="18" charset="-128"/>
                </a:rPr>
                <a:t>７</a:t>
              </a:r>
            </a:p>
          </xdr:txBody>
        </xdr:sp>
      </xdr:grpSp>
    </xdr:grpSp>
    <xdr:clientData/>
  </xdr:twoCellAnchor>
  <xdr:twoCellAnchor editAs="absolute">
    <xdr:from>
      <xdr:col>67</xdr:col>
      <xdr:colOff>38107</xdr:colOff>
      <xdr:row>30</xdr:row>
      <xdr:rowOff>66675</xdr:rowOff>
    </xdr:from>
    <xdr:to>
      <xdr:col>72</xdr:col>
      <xdr:colOff>62873</xdr:colOff>
      <xdr:row>35</xdr:row>
      <xdr:rowOff>0</xdr:rowOff>
    </xdr:to>
    <xdr:grpSp>
      <xdr:nvGrpSpPr>
        <xdr:cNvPr id="61" name="グループ化 160">
          <a:extLst>
            <a:ext uri="{FF2B5EF4-FFF2-40B4-BE49-F238E27FC236}">
              <a16:creationId xmlns:a16="http://schemas.microsoft.com/office/drawing/2014/main" id="{00000000-0008-0000-0800-00003D000000}"/>
            </a:ext>
          </a:extLst>
        </xdr:cNvPr>
        <xdr:cNvGrpSpPr>
          <a:grpSpLocks/>
        </xdr:cNvGrpSpPr>
      </xdr:nvGrpSpPr>
      <xdr:grpSpPr bwMode="auto">
        <a:xfrm>
          <a:off x="6419857" y="4200525"/>
          <a:ext cx="501016" cy="409575"/>
          <a:chOff x="5200650" y="409575"/>
          <a:chExt cx="512911" cy="390525"/>
        </a:xfrm>
      </xdr:grpSpPr>
      <xdr:grpSp>
        <xdr:nvGrpSpPr>
          <xdr:cNvPr id="62" name="グループ化 12">
            <a:extLst>
              <a:ext uri="{FF2B5EF4-FFF2-40B4-BE49-F238E27FC236}">
                <a16:creationId xmlns:a16="http://schemas.microsoft.com/office/drawing/2014/main" id="{00000000-0008-0000-0800-00003E000000}"/>
              </a:ext>
            </a:extLst>
          </xdr:cNvPr>
          <xdr:cNvGrpSpPr>
            <a:grpSpLocks/>
          </xdr:cNvGrpSpPr>
        </xdr:nvGrpSpPr>
        <xdr:grpSpPr bwMode="auto">
          <a:xfrm>
            <a:off x="5324475" y="409575"/>
            <a:ext cx="247650" cy="390525"/>
            <a:chOff x="6572250" y="323850"/>
            <a:chExt cx="247650" cy="390525"/>
          </a:xfrm>
        </xdr:grpSpPr>
        <xdr:sp macro="" textlink="">
          <xdr:nvSpPr>
            <xdr:cNvPr id="66" name="テキスト ボックス 65">
              <a:extLst>
                <a:ext uri="{FF2B5EF4-FFF2-40B4-BE49-F238E27FC236}">
                  <a16:creationId xmlns:a16="http://schemas.microsoft.com/office/drawing/2014/main" id="{00000000-0008-0000-0800-000042000000}"/>
                </a:ext>
              </a:extLst>
            </xdr:cNvPr>
            <xdr:cNvSpPr txBox="1"/>
          </xdr:nvSpPr>
          <xdr:spPr>
            <a:xfrm rot="5400000">
              <a:off x="6637042" y="261486"/>
              <a:ext cx="118066"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67" name="テキスト ボックス 66">
              <a:extLst>
                <a:ext uri="{FF2B5EF4-FFF2-40B4-BE49-F238E27FC236}">
                  <a16:creationId xmlns:a16="http://schemas.microsoft.com/office/drawing/2014/main" id="{00000000-0008-0000-0800-000043000000}"/>
                </a:ext>
              </a:extLst>
            </xdr:cNvPr>
            <xdr:cNvSpPr txBox="1"/>
          </xdr:nvSpPr>
          <xdr:spPr>
            <a:xfrm rot="16200000">
              <a:off x="6637042" y="533945"/>
              <a:ext cx="118066"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63" name="グループ化 13">
            <a:extLst>
              <a:ext uri="{FF2B5EF4-FFF2-40B4-BE49-F238E27FC236}">
                <a16:creationId xmlns:a16="http://schemas.microsoft.com/office/drawing/2014/main" id="{00000000-0008-0000-0800-00003F000000}"/>
              </a:ext>
            </a:extLst>
          </xdr:cNvPr>
          <xdr:cNvGrpSpPr>
            <a:grpSpLocks/>
          </xdr:cNvGrpSpPr>
        </xdr:nvGrpSpPr>
        <xdr:grpSpPr bwMode="auto">
          <a:xfrm>
            <a:off x="5200650" y="454985"/>
            <a:ext cx="512911" cy="337495"/>
            <a:chOff x="5638800" y="293060"/>
            <a:chExt cx="512911" cy="337495"/>
          </a:xfrm>
        </xdr:grpSpPr>
        <xdr:sp macro="" textlink="">
          <xdr:nvSpPr>
            <xdr:cNvPr id="64" name="テキスト ボックス 63">
              <a:extLst>
                <a:ext uri="{FF2B5EF4-FFF2-40B4-BE49-F238E27FC236}">
                  <a16:creationId xmlns:a16="http://schemas.microsoft.com/office/drawing/2014/main" id="{00000000-0008-0000-0800-000040000000}"/>
                </a:ext>
              </a:extLst>
            </xdr:cNvPr>
            <xdr:cNvSpPr txBox="1"/>
          </xdr:nvSpPr>
          <xdr:spPr>
            <a:xfrm flipH="1">
              <a:off x="5638800" y="293060"/>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65" name="テキスト ボックス 64">
              <a:extLst>
                <a:ext uri="{FF2B5EF4-FFF2-40B4-BE49-F238E27FC236}">
                  <a16:creationId xmlns:a16="http://schemas.microsoft.com/office/drawing/2014/main" id="{00000000-0008-0000-0800-000041000000}"/>
                </a:ext>
              </a:extLst>
            </xdr:cNvPr>
            <xdr:cNvSpPr txBox="1"/>
          </xdr:nvSpPr>
          <xdr:spPr>
            <a:xfrm>
              <a:off x="5656411" y="403506"/>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ja-JP" altLang="en-US" sz="900">
                  <a:solidFill>
                    <a:srgbClr val="FF0000"/>
                  </a:solidFill>
                  <a:latin typeface="ＭＳ Ｐ明朝" pitchFamily="18" charset="-128"/>
                  <a:ea typeface="ＭＳ Ｐ明朝" pitchFamily="18" charset="-128"/>
                </a:rPr>
                <a:t>９</a:t>
              </a:r>
            </a:p>
          </xdr:txBody>
        </xdr:sp>
      </xdr:grpSp>
    </xdr:grpSp>
    <xdr:clientData/>
  </xdr:twoCellAnchor>
  <xdr:twoCellAnchor editAs="absolute">
    <xdr:from>
      <xdr:col>43</xdr:col>
      <xdr:colOff>47625</xdr:colOff>
      <xdr:row>10</xdr:row>
      <xdr:rowOff>0</xdr:rowOff>
    </xdr:from>
    <xdr:to>
      <xdr:col>48</xdr:col>
      <xdr:colOff>57150</xdr:colOff>
      <xdr:row>13</xdr:row>
      <xdr:rowOff>85725</xdr:rowOff>
    </xdr:to>
    <xdr:grpSp>
      <xdr:nvGrpSpPr>
        <xdr:cNvPr id="68" name="グループ化 168">
          <a:extLst>
            <a:ext uri="{FF2B5EF4-FFF2-40B4-BE49-F238E27FC236}">
              <a16:creationId xmlns:a16="http://schemas.microsoft.com/office/drawing/2014/main" id="{00000000-0008-0000-0800-000044000000}"/>
            </a:ext>
          </a:extLst>
        </xdr:cNvPr>
        <xdr:cNvGrpSpPr>
          <a:grpSpLocks/>
        </xdr:cNvGrpSpPr>
      </xdr:nvGrpSpPr>
      <xdr:grpSpPr bwMode="auto">
        <a:xfrm>
          <a:off x="4143375" y="2190750"/>
          <a:ext cx="485775" cy="400050"/>
          <a:chOff x="5200650" y="409575"/>
          <a:chExt cx="495300" cy="390525"/>
        </a:xfrm>
      </xdr:grpSpPr>
      <xdr:grpSp>
        <xdr:nvGrpSpPr>
          <xdr:cNvPr id="69" name="グループ化 12">
            <a:extLst>
              <a:ext uri="{FF2B5EF4-FFF2-40B4-BE49-F238E27FC236}">
                <a16:creationId xmlns:a16="http://schemas.microsoft.com/office/drawing/2014/main" id="{00000000-0008-0000-0800-000045000000}"/>
              </a:ext>
            </a:extLst>
          </xdr:cNvPr>
          <xdr:cNvGrpSpPr>
            <a:grpSpLocks/>
          </xdr:cNvGrpSpPr>
        </xdr:nvGrpSpPr>
        <xdr:grpSpPr bwMode="auto">
          <a:xfrm>
            <a:off x="5324475" y="409575"/>
            <a:ext cx="247650" cy="390525"/>
            <a:chOff x="6572250" y="323850"/>
            <a:chExt cx="247650" cy="390525"/>
          </a:xfrm>
        </xdr:grpSpPr>
        <xdr:sp macro="" textlink="">
          <xdr:nvSpPr>
            <xdr:cNvPr id="73" name="テキスト ボックス 72">
              <a:extLst>
                <a:ext uri="{FF2B5EF4-FFF2-40B4-BE49-F238E27FC236}">
                  <a16:creationId xmlns:a16="http://schemas.microsoft.com/office/drawing/2014/main" id="{00000000-0008-0000-0800-000049000000}"/>
                </a:ext>
              </a:extLst>
            </xdr:cNvPr>
            <xdr:cNvSpPr txBox="1"/>
          </xdr:nvSpPr>
          <xdr:spPr>
            <a:xfrm rot="5400000">
              <a:off x="6640286" y="258242"/>
              <a:ext cx="111579"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74" name="テキスト ボックス 73">
              <a:extLst>
                <a:ext uri="{FF2B5EF4-FFF2-40B4-BE49-F238E27FC236}">
                  <a16:creationId xmlns:a16="http://schemas.microsoft.com/office/drawing/2014/main" id="{00000000-0008-0000-0800-00004A000000}"/>
                </a:ext>
              </a:extLst>
            </xdr:cNvPr>
            <xdr:cNvSpPr txBox="1"/>
          </xdr:nvSpPr>
          <xdr:spPr>
            <a:xfrm rot="16200000">
              <a:off x="6640286" y="537188"/>
              <a:ext cx="111579"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70" name="グループ化 13">
            <a:extLst>
              <a:ext uri="{FF2B5EF4-FFF2-40B4-BE49-F238E27FC236}">
                <a16:creationId xmlns:a16="http://schemas.microsoft.com/office/drawing/2014/main" id="{00000000-0008-0000-0800-000046000000}"/>
              </a:ext>
            </a:extLst>
          </xdr:cNvPr>
          <xdr:cNvGrpSpPr>
            <a:grpSpLocks/>
          </xdr:cNvGrpSpPr>
        </xdr:nvGrpSpPr>
        <xdr:grpSpPr bwMode="auto">
          <a:xfrm>
            <a:off x="5200650" y="457200"/>
            <a:ext cx="495300" cy="342900"/>
            <a:chOff x="5638800" y="295275"/>
            <a:chExt cx="495300" cy="342900"/>
          </a:xfrm>
        </xdr:grpSpPr>
        <xdr:sp macro="" textlink="">
          <xdr:nvSpPr>
            <xdr:cNvPr id="71" name="テキスト ボックス 70">
              <a:extLst>
                <a:ext uri="{FF2B5EF4-FFF2-40B4-BE49-F238E27FC236}">
                  <a16:creationId xmlns:a16="http://schemas.microsoft.com/office/drawing/2014/main" id="{00000000-0008-0000-0800-000047000000}"/>
                </a:ext>
              </a:extLst>
            </xdr:cNvPr>
            <xdr:cNvSpPr txBox="1"/>
          </xdr:nvSpPr>
          <xdr:spPr>
            <a:xfrm flipH="1">
              <a:off x="5638800" y="294141"/>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72" name="テキスト ボックス 71">
              <a:extLst>
                <a:ext uri="{FF2B5EF4-FFF2-40B4-BE49-F238E27FC236}">
                  <a16:creationId xmlns:a16="http://schemas.microsoft.com/office/drawing/2014/main" id="{00000000-0008-0000-0800-000048000000}"/>
                </a:ext>
              </a:extLst>
            </xdr:cNvPr>
            <xdr:cNvSpPr txBox="1"/>
          </xdr:nvSpPr>
          <xdr:spPr>
            <a:xfrm>
              <a:off x="5638800" y="405719"/>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ja-JP" altLang="en-US" sz="900">
                  <a:solidFill>
                    <a:srgbClr val="FF0000"/>
                  </a:solidFill>
                  <a:latin typeface="ＭＳ Ｐ明朝" pitchFamily="18" charset="-128"/>
                  <a:ea typeface="ＭＳ Ｐ明朝" pitchFamily="18" charset="-128"/>
                </a:rPr>
                <a:t>１</a:t>
              </a:r>
            </a:p>
          </xdr:txBody>
        </xdr:sp>
      </xdr:grpSp>
    </xdr:grpSp>
    <xdr:clientData/>
  </xdr:twoCellAnchor>
  <xdr:twoCellAnchor editAs="absolute">
    <xdr:from>
      <xdr:col>34</xdr:col>
      <xdr:colOff>47625</xdr:colOff>
      <xdr:row>25</xdr:row>
      <xdr:rowOff>76200</xdr:rowOff>
    </xdr:from>
    <xdr:to>
      <xdr:col>39</xdr:col>
      <xdr:colOff>57150</xdr:colOff>
      <xdr:row>29</xdr:row>
      <xdr:rowOff>66675</xdr:rowOff>
    </xdr:to>
    <xdr:grpSp>
      <xdr:nvGrpSpPr>
        <xdr:cNvPr id="75" name="グループ化 176">
          <a:extLst>
            <a:ext uri="{FF2B5EF4-FFF2-40B4-BE49-F238E27FC236}">
              <a16:creationId xmlns:a16="http://schemas.microsoft.com/office/drawing/2014/main" id="{00000000-0008-0000-0800-00004B000000}"/>
            </a:ext>
          </a:extLst>
        </xdr:cNvPr>
        <xdr:cNvGrpSpPr>
          <a:grpSpLocks/>
        </xdr:cNvGrpSpPr>
      </xdr:nvGrpSpPr>
      <xdr:grpSpPr bwMode="auto">
        <a:xfrm>
          <a:off x="3286125" y="3686175"/>
          <a:ext cx="485775" cy="409575"/>
          <a:chOff x="5200650" y="409575"/>
          <a:chExt cx="495300" cy="390525"/>
        </a:xfrm>
      </xdr:grpSpPr>
      <xdr:grpSp>
        <xdr:nvGrpSpPr>
          <xdr:cNvPr id="76" name="グループ化 12">
            <a:extLst>
              <a:ext uri="{FF2B5EF4-FFF2-40B4-BE49-F238E27FC236}">
                <a16:creationId xmlns:a16="http://schemas.microsoft.com/office/drawing/2014/main" id="{00000000-0008-0000-0800-00004C000000}"/>
              </a:ext>
            </a:extLst>
          </xdr:cNvPr>
          <xdr:cNvGrpSpPr>
            <a:grpSpLocks/>
          </xdr:cNvGrpSpPr>
        </xdr:nvGrpSpPr>
        <xdr:grpSpPr bwMode="auto">
          <a:xfrm>
            <a:off x="5324475" y="409575"/>
            <a:ext cx="247650" cy="390525"/>
            <a:chOff x="6572250" y="323850"/>
            <a:chExt cx="247650" cy="390525"/>
          </a:xfrm>
        </xdr:grpSpPr>
        <xdr:sp macro="" textlink="">
          <xdr:nvSpPr>
            <xdr:cNvPr id="80" name="テキスト ボックス 79">
              <a:extLst>
                <a:ext uri="{FF2B5EF4-FFF2-40B4-BE49-F238E27FC236}">
                  <a16:creationId xmlns:a16="http://schemas.microsoft.com/office/drawing/2014/main" id="{00000000-0008-0000-0800-000050000000}"/>
                </a:ext>
              </a:extLst>
            </xdr:cNvPr>
            <xdr:cNvSpPr txBox="1"/>
          </xdr:nvSpPr>
          <xdr:spPr>
            <a:xfrm rot="5400000">
              <a:off x="6637042" y="261486"/>
              <a:ext cx="118066"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81" name="テキスト ボックス 80">
              <a:extLst>
                <a:ext uri="{FF2B5EF4-FFF2-40B4-BE49-F238E27FC236}">
                  <a16:creationId xmlns:a16="http://schemas.microsoft.com/office/drawing/2014/main" id="{00000000-0008-0000-0800-000051000000}"/>
                </a:ext>
              </a:extLst>
            </xdr:cNvPr>
            <xdr:cNvSpPr txBox="1"/>
          </xdr:nvSpPr>
          <xdr:spPr>
            <a:xfrm rot="16200000">
              <a:off x="6637042" y="533945"/>
              <a:ext cx="118066"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77" name="グループ化 13">
            <a:extLst>
              <a:ext uri="{FF2B5EF4-FFF2-40B4-BE49-F238E27FC236}">
                <a16:creationId xmlns:a16="http://schemas.microsoft.com/office/drawing/2014/main" id="{00000000-0008-0000-0800-00004D000000}"/>
              </a:ext>
            </a:extLst>
          </xdr:cNvPr>
          <xdr:cNvGrpSpPr>
            <a:grpSpLocks/>
          </xdr:cNvGrpSpPr>
        </xdr:nvGrpSpPr>
        <xdr:grpSpPr bwMode="auto">
          <a:xfrm>
            <a:off x="5200650" y="457200"/>
            <a:ext cx="495300" cy="342900"/>
            <a:chOff x="5638800" y="295275"/>
            <a:chExt cx="495300" cy="342900"/>
          </a:xfrm>
        </xdr:grpSpPr>
        <xdr:sp macro="" textlink="">
          <xdr:nvSpPr>
            <xdr:cNvPr id="78" name="テキスト ボックス 77">
              <a:extLst>
                <a:ext uri="{FF2B5EF4-FFF2-40B4-BE49-F238E27FC236}">
                  <a16:creationId xmlns:a16="http://schemas.microsoft.com/office/drawing/2014/main" id="{00000000-0008-0000-0800-00004E000000}"/>
                </a:ext>
              </a:extLst>
            </xdr:cNvPr>
            <xdr:cNvSpPr txBox="1"/>
          </xdr:nvSpPr>
          <xdr:spPr>
            <a:xfrm flipH="1">
              <a:off x="5638800" y="293060"/>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79" name="テキスト ボックス 78">
              <a:extLst>
                <a:ext uri="{FF2B5EF4-FFF2-40B4-BE49-F238E27FC236}">
                  <a16:creationId xmlns:a16="http://schemas.microsoft.com/office/drawing/2014/main" id="{00000000-0008-0000-0800-00004F000000}"/>
                </a:ext>
              </a:extLst>
            </xdr:cNvPr>
            <xdr:cNvSpPr txBox="1"/>
          </xdr:nvSpPr>
          <xdr:spPr>
            <a:xfrm>
              <a:off x="5638800" y="411126"/>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ja-JP" altLang="en-US" sz="900">
                  <a:solidFill>
                    <a:srgbClr val="FF0000"/>
                  </a:solidFill>
                  <a:latin typeface="ＭＳ Ｐ明朝" pitchFamily="18" charset="-128"/>
                  <a:ea typeface="ＭＳ Ｐ明朝" pitchFamily="18" charset="-128"/>
                </a:rPr>
                <a:t>３</a:t>
              </a:r>
            </a:p>
          </xdr:txBody>
        </xdr:sp>
      </xdr:grpSp>
    </xdr:grpSp>
    <xdr:clientData/>
  </xdr:twoCellAnchor>
  <xdr:twoCellAnchor editAs="absolute">
    <xdr:from>
      <xdr:col>67</xdr:col>
      <xdr:colOff>38103</xdr:colOff>
      <xdr:row>25</xdr:row>
      <xdr:rowOff>76200</xdr:rowOff>
    </xdr:from>
    <xdr:to>
      <xdr:col>72</xdr:col>
      <xdr:colOff>55248</xdr:colOff>
      <xdr:row>29</xdr:row>
      <xdr:rowOff>57150</xdr:rowOff>
    </xdr:to>
    <xdr:grpSp>
      <xdr:nvGrpSpPr>
        <xdr:cNvPr id="82" name="グループ化 186">
          <a:extLst>
            <a:ext uri="{FF2B5EF4-FFF2-40B4-BE49-F238E27FC236}">
              <a16:creationId xmlns:a16="http://schemas.microsoft.com/office/drawing/2014/main" id="{00000000-0008-0000-0800-000052000000}"/>
            </a:ext>
          </a:extLst>
        </xdr:cNvPr>
        <xdr:cNvGrpSpPr>
          <a:grpSpLocks/>
        </xdr:cNvGrpSpPr>
      </xdr:nvGrpSpPr>
      <xdr:grpSpPr bwMode="auto">
        <a:xfrm>
          <a:off x="6419853" y="3686175"/>
          <a:ext cx="493395" cy="400050"/>
          <a:chOff x="5200650" y="409575"/>
          <a:chExt cx="504105" cy="390525"/>
        </a:xfrm>
      </xdr:grpSpPr>
      <xdr:grpSp>
        <xdr:nvGrpSpPr>
          <xdr:cNvPr id="83" name="グループ化 12">
            <a:extLst>
              <a:ext uri="{FF2B5EF4-FFF2-40B4-BE49-F238E27FC236}">
                <a16:creationId xmlns:a16="http://schemas.microsoft.com/office/drawing/2014/main" id="{00000000-0008-0000-0800-000053000000}"/>
              </a:ext>
            </a:extLst>
          </xdr:cNvPr>
          <xdr:cNvGrpSpPr>
            <a:grpSpLocks/>
          </xdr:cNvGrpSpPr>
        </xdr:nvGrpSpPr>
        <xdr:grpSpPr bwMode="auto">
          <a:xfrm>
            <a:off x="5324475" y="409575"/>
            <a:ext cx="247650" cy="390525"/>
            <a:chOff x="6572250" y="323850"/>
            <a:chExt cx="247650" cy="390525"/>
          </a:xfrm>
        </xdr:grpSpPr>
        <xdr:sp macro="" textlink="">
          <xdr:nvSpPr>
            <xdr:cNvPr id="87" name="テキスト ボックス 86">
              <a:extLst>
                <a:ext uri="{FF2B5EF4-FFF2-40B4-BE49-F238E27FC236}">
                  <a16:creationId xmlns:a16="http://schemas.microsoft.com/office/drawing/2014/main" id="{00000000-0008-0000-0800-000057000000}"/>
                </a:ext>
              </a:extLst>
            </xdr:cNvPr>
            <xdr:cNvSpPr txBox="1"/>
          </xdr:nvSpPr>
          <xdr:spPr>
            <a:xfrm rot="5400000">
              <a:off x="6640286" y="258242"/>
              <a:ext cx="111579"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88" name="テキスト ボックス 87">
              <a:extLst>
                <a:ext uri="{FF2B5EF4-FFF2-40B4-BE49-F238E27FC236}">
                  <a16:creationId xmlns:a16="http://schemas.microsoft.com/office/drawing/2014/main" id="{00000000-0008-0000-0800-000058000000}"/>
                </a:ext>
              </a:extLst>
            </xdr:cNvPr>
            <xdr:cNvSpPr txBox="1"/>
          </xdr:nvSpPr>
          <xdr:spPr>
            <a:xfrm rot="16200000">
              <a:off x="6640286" y="537188"/>
              <a:ext cx="111579"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84" name="グループ化 13">
            <a:extLst>
              <a:ext uri="{FF2B5EF4-FFF2-40B4-BE49-F238E27FC236}">
                <a16:creationId xmlns:a16="http://schemas.microsoft.com/office/drawing/2014/main" id="{00000000-0008-0000-0800-000054000000}"/>
              </a:ext>
            </a:extLst>
          </xdr:cNvPr>
          <xdr:cNvGrpSpPr>
            <a:grpSpLocks/>
          </xdr:cNvGrpSpPr>
        </xdr:nvGrpSpPr>
        <xdr:grpSpPr bwMode="auto">
          <a:xfrm>
            <a:off x="5200650" y="456066"/>
            <a:ext cx="504105" cy="344034"/>
            <a:chOff x="5638800" y="294141"/>
            <a:chExt cx="504105" cy="344034"/>
          </a:xfrm>
        </xdr:grpSpPr>
        <xdr:sp macro="" textlink="">
          <xdr:nvSpPr>
            <xdr:cNvPr id="85" name="テキスト ボックス 84">
              <a:extLst>
                <a:ext uri="{FF2B5EF4-FFF2-40B4-BE49-F238E27FC236}">
                  <a16:creationId xmlns:a16="http://schemas.microsoft.com/office/drawing/2014/main" id="{00000000-0008-0000-0800-000055000000}"/>
                </a:ext>
              </a:extLst>
            </xdr:cNvPr>
            <xdr:cNvSpPr txBox="1"/>
          </xdr:nvSpPr>
          <xdr:spPr>
            <a:xfrm flipH="1">
              <a:off x="5638800" y="294141"/>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86" name="テキスト ボックス 85">
              <a:extLst>
                <a:ext uri="{FF2B5EF4-FFF2-40B4-BE49-F238E27FC236}">
                  <a16:creationId xmlns:a16="http://schemas.microsoft.com/office/drawing/2014/main" id="{00000000-0008-0000-0800-000056000000}"/>
                </a:ext>
              </a:extLst>
            </xdr:cNvPr>
            <xdr:cNvSpPr txBox="1"/>
          </xdr:nvSpPr>
          <xdr:spPr>
            <a:xfrm>
              <a:off x="5647605" y="405719"/>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ja-JP" altLang="en-US" sz="900">
                  <a:solidFill>
                    <a:srgbClr val="FF0000"/>
                  </a:solidFill>
                  <a:latin typeface="ＭＳ Ｐ明朝" pitchFamily="18" charset="-128"/>
                  <a:ea typeface="ＭＳ Ｐ明朝" pitchFamily="18" charset="-128"/>
                </a:rPr>
                <a:t>４</a:t>
              </a:r>
            </a:p>
          </xdr:txBody>
        </xdr:sp>
      </xdr:grpSp>
    </xdr:grpSp>
    <xdr:clientData/>
  </xdr:twoCellAnchor>
  <xdr:twoCellAnchor editAs="absolute">
    <xdr:from>
      <xdr:col>73</xdr:col>
      <xdr:colOff>38107</xdr:colOff>
      <xdr:row>25</xdr:row>
      <xdr:rowOff>66675</xdr:rowOff>
    </xdr:from>
    <xdr:to>
      <xdr:col>78</xdr:col>
      <xdr:colOff>62873</xdr:colOff>
      <xdr:row>29</xdr:row>
      <xdr:rowOff>57150</xdr:rowOff>
    </xdr:to>
    <xdr:grpSp>
      <xdr:nvGrpSpPr>
        <xdr:cNvPr id="89" name="グループ化 193">
          <a:extLst>
            <a:ext uri="{FF2B5EF4-FFF2-40B4-BE49-F238E27FC236}">
              <a16:creationId xmlns:a16="http://schemas.microsoft.com/office/drawing/2014/main" id="{00000000-0008-0000-0800-000059000000}"/>
            </a:ext>
          </a:extLst>
        </xdr:cNvPr>
        <xdr:cNvGrpSpPr>
          <a:grpSpLocks/>
        </xdr:cNvGrpSpPr>
      </xdr:nvGrpSpPr>
      <xdr:grpSpPr bwMode="auto">
        <a:xfrm>
          <a:off x="6991357" y="3676650"/>
          <a:ext cx="501016" cy="409575"/>
          <a:chOff x="5200650" y="409575"/>
          <a:chExt cx="512911" cy="390525"/>
        </a:xfrm>
      </xdr:grpSpPr>
      <xdr:grpSp>
        <xdr:nvGrpSpPr>
          <xdr:cNvPr id="90" name="グループ化 12">
            <a:extLst>
              <a:ext uri="{FF2B5EF4-FFF2-40B4-BE49-F238E27FC236}">
                <a16:creationId xmlns:a16="http://schemas.microsoft.com/office/drawing/2014/main" id="{00000000-0008-0000-0800-00005A000000}"/>
              </a:ext>
            </a:extLst>
          </xdr:cNvPr>
          <xdr:cNvGrpSpPr>
            <a:grpSpLocks/>
          </xdr:cNvGrpSpPr>
        </xdr:nvGrpSpPr>
        <xdr:grpSpPr bwMode="auto">
          <a:xfrm>
            <a:off x="5324475" y="409575"/>
            <a:ext cx="247650" cy="390525"/>
            <a:chOff x="6572250" y="323850"/>
            <a:chExt cx="247650" cy="390525"/>
          </a:xfrm>
        </xdr:grpSpPr>
        <xdr:sp macro="" textlink="">
          <xdr:nvSpPr>
            <xdr:cNvPr id="94" name="テキスト ボックス 93">
              <a:extLst>
                <a:ext uri="{FF2B5EF4-FFF2-40B4-BE49-F238E27FC236}">
                  <a16:creationId xmlns:a16="http://schemas.microsoft.com/office/drawing/2014/main" id="{00000000-0008-0000-0800-00005E000000}"/>
                </a:ext>
              </a:extLst>
            </xdr:cNvPr>
            <xdr:cNvSpPr txBox="1"/>
          </xdr:nvSpPr>
          <xdr:spPr>
            <a:xfrm rot="5400000">
              <a:off x="6637042" y="261486"/>
              <a:ext cx="118066"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95" name="テキスト ボックス 94">
              <a:extLst>
                <a:ext uri="{FF2B5EF4-FFF2-40B4-BE49-F238E27FC236}">
                  <a16:creationId xmlns:a16="http://schemas.microsoft.com/office/drawing/2014/main" id="{00000000-0008-0000-0800-00005F000000}"/>
                </a:ext>
              </a:extLst>
            </xdr:cNvPr>
            <xdr:cNvSpPr txBox="1"/>
          </xdr:nvSpPr>
          <xdr:spPr>
            <a:xfrm rot="16200000">
              <a:off x="6637042" y="533945"/>
              <a:ext cx="118066"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91" name="グループ化 13">
            <a:extLst>
              <a:ext uri="{FF2B5EF4-FFF2-40B4-BE49-F238E27FC236}">
                <a16:creationId xmlns:a16="http://schemas.microsoft.com/office/drawing/2014/main" id="{00000000-0008-0000-0800-00005B000000}"/>
              </a:ext>
            </a:extLst>
          </xdr:cNvPr>
          <xdr:cNvGrpSpPr>
            <a:grpSpLocks/>
          </xdr:cNvGrpSpPr>
        </xdr:nvGrpSpPr>
        <xdr:grpSpPr bwMode="auto">
          <a:xfrm>
            <a:off x="5200650" y="454985"/>
            <a:ext cx="512911" cy="345115"/>
            <a:chOff x="5638800" y="293060"/>
            <a:chExt cx="512911" cy="345115"/>
          </a:xfrm>
        </xdr:grpSpPr>
        <xdr:sp macro="" textlink="">
          <xdr:nvSpPr>
            <xdr:cNvPr id="92" name="テキスト ボックス 91">
              <a:extLst>
                <a:ext uri="{FF2B5EF4-FFF2-40B4-BE49-F238E27FC236}">
                  <a16:creationId xmlns:a16="http://schemas.microsoft.com/office/drawing/2014/main" id="{00000000-0008-0000-0800-00005C000000}"/>
                </a:ext>
              </a:extLst>
            </xdr:cNvPr>
            <xdr:cNvSpPr txBox="1"/>
          </xdr:nvSpPr>
          <xdr:spPr>
            <a:xfrm flipH="1">
              <a:off x="5638800" y="293060"/>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93" name="テキスト ボックス 92">
              <a:extLst>
                <a:ext uri="{FF2B5EF4-FFF2-40B4-BE49-F238E27FC236}">
                  <a16:creationId xmlns:a16="http://schemas.microsoft.com/office/drawing/2014/main" id="{00000000-0008-0000-0800-00005D000000}"/>
                </a:ext>
              </a:extLst>
            </xdr:cNvPr>
            <xdr:cNvSpPr txBox="1"/>
          </xdr:nvSpPr>
          <xdr:spPr>
            <a:xfrm>
              <a:off x="5656411" y="411126"/>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ja-JP" altLang="en-US" sz="900">
                  <a:solidFill>
                    <a:srgbClr val="FF0000"/>
                  </a:solidFill>
                  <a:latin typeface="ＭＳ Ｐ明朝" pitchFamily="18" charset="-128"/>
                  <a:ea typeface="ＭＳ Ｐ明朝" pitchFamily="18" charset="-128"/>
                </a:rPr>
                <a:t>５</a:t>
              </a:r>
            </a:p>
          </xdr:txBody>
        </xdr:sp>
      </xdr:grpSp>
    </xdr:grpSp>
    <xdr:clientData/>
  </xdr:twoCellAnchor>
  <xdr:twoCellAnchor editAs="absolute">
    <xdr:from>
      <xdr:col>22</xdr:col>
      <xdr:colOff>38100</xdr:colOff>
      <xdr:row>30</xdr:row>
      <xdr:rowOff>66675</xdr:rowOff>
    </xdr:from>
    <xdr:to>
      <xdr:col>27</xdr:col>
      <xdr:colOff>38100</xdr:colOff>
      <xdr:row>34</xdr:row>
      <xdr:rowOff>47625</xdr:rowOff>
    </xdr:to>
    <xdr:grpSp>
      <xdr:nvGrpSpPr>
        <xdr:cNvPr id="96" name="グループ化 201">
          <a:extLst>
            <a:ext uri="{FF2B5EF4-FFF2-40B4-BE49-F238E27FC236}">
              <a16:creationId xmlns:a16="http://schemas.microsoft.com/office/drawing/2014/main" id="{00000000-0008-0000-0800-000060000000}"/>
            </a:ext>
          </a:extLst>
        </xdr:cNvPr>
        <xdr:cNvGrpSpPr>
          <a:grpSpLocks/>
        </xdr:cNvGrpSpPr>
      </xdr:nvGrpSpPr>
      <xdr:grpSpPr bwMode="auto">
        <a:xfrm>
          <a:off x="2133600" y="4200525"/>
          <a:ext cx="476250" cy="400050"/>
          <a:chOff x="5200650" y="409575"/>
          <a:chExt cx="495313" cy="390525"/>
        </a:xfrm>
      </xdr:grpSpPr>
      <xdr:grpSp>
        <xdr:nvGrpSpPr>
          <xdr:cNvPr id="97" name="グループ化 12">
            <a:extLst>
              <a:ext uri="{FF2B5EF4-FFF2-40B4-BE49-F238E27FC236}">
                <a16:creationId xmlns:a16="http://schemas.microsoft.com/office/drawing/2014/main" id="{00000000-0008-0000-0800-000061000000}"/>
              </a:ext>
            </a:extLst>
          </xdr:cNvPr>
          <xdr:cNvGrpSpPr>
            <a:grpSpLocks/>
          </xdr:cNvGrpSpPr>
        </xdr:nvGrpSpPr>
        <xdr:grpSpPr bwMode="auto">
          <a:xfrm>
            <a:off x="5324475" y="409575"/>
            <a:ext cx="247650" cy="390525"/>
            <a:chOff x="6572250" y="323850"/>
            <a:chExt cx="247650" cy="390525"/>
          </a:xfrm>
        </xdr:grpSpPr>
        <xdr:sp macro="" textlink="">
          <xdr:nvSpPr>
            <xdr:cNvPr id="101" name="テキスト ボックス 100">
              <a:extLst>
                <a:ext uri="{FF2B5EF4-FFF2-40B4-BE49-F238E27FC236}">
                  <a16:creationId xmlns:a16="http://schemas.microsoft.com/office/drawing/2014/main" id="{00000000-0008-0000-0800-000065000000}"/>
                </a:ext>
              </a:extLst>
            </xdr:cNvPr>
            <xdr:cNvSpPr txBox="1"/>
          </xdr:nvSpPr>
          <xdr:spPr>
            <a:xfrm rot="5400000">
              <a:off x="6635340" y="255811"/>
              <a:ext cx="111579" cy="2476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102" name="テキスト ボックス 101">
              <a:extLst>
                <a:ext uri="{FF2B5EF4-FFF2-40B4-BE49-F238E27FC236}">
                  <a16:creationId xmlns:a16="http://schemas.microsoft.com/office/drawing/2014/main" id="{00000000-0008-0000-0800-000066000000}"/>
                </a:ext>
              </a:extLst>
            </xdr:cNvPr>
            <xdr:cNvSpPr txBox="1"/>
          </xdr:nvSpPr>
          <xdr:spPr>
            <a:xfrm rot="16200000">
              <a:off x="6635340" y="534757"/>
              <a:ext cx="111579" cy="2476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98" name="グループ化 13">
            <a:extLst>
              <a:ext uri="{FF2B5EF4-FFF2-40B4-BE49-F238E27FC236}">
                <a16:creationId xmlns:a16="http://schemas.microsoft.com/office/drawing/2014/main" id="{00000000-0008-0000-0800-000062000000}"/>
              </a:ext>
            </a:extLst>
          </xdr:cNvPr>
          <xdr:cNvGrpSpPr>
            <a:grpSpLocks/>
          </xdr:cNvGrpSpPr>
        </xdr:nvGrpSpPr>
        <xdr:grpSpPr bwMode="auto">
          <a:xfrm>
            <a:off x="5200650" y="457200"/>
            <a:ext cx="495313" cy="342900"/>
            <a:chOff x="5638800" y="295275"/>
            <a:chExt cx="495313" cy="342900"/>
          </a:xfrm>
        </xdr:grpSpPr>
        <xdr:sp macro="" textlink="">
          <xdr:nvSpPr>
            <xdr:cNvPr id="99" name="テキスト ボックス 98">
              <a:extLst>
                <a:ext uri="{FF2B5EF4-FFF2-40B4-BE49-F238E27FC236}">
                  <a16:creationId xmlns:a16="http://schemas.microsoft.com/office/drawing/2014/main" id="{00000000-0008-0000-0800-000063000000}"/>
                </a:ext>
              </a:extLst>
            </xdr:cNvPr>
            <xdr:cNvSpPr txBox="1"/>
          </xdr:nvSpPr>
          <xdr:spPr>
            <a:xfrm flipH="1">
              <a:off x="5638800" y="294141"/>
              <a:ext cx="495313"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100" name="テキスト ボックス 99">
              <a:extLst>
                <a:ext uri="{FF2B5EF4-FFF2-40B4-BE49-F238E27FC236}">
                  <a16:creationId xmlns:a16="http://schemas.microsoft.com/office/drawing/2014/main" id="{00000000-0008-0000-0800-000064000000}"/>
                </a:ext>
              </a:extLst>
            </xdr:cNvPr>
            <xdr:cNvSpPr txBox="1"/>
          </xdr:nvSpPr>
          <xdr:spPr>
            <a:xfrm>
              <a:off x="5638800" y="405719"/>
              <a:ext cx="495313"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ja-JP" altLang="en-US" sz="900">
                  <a:solidFill>
                    <a:srgbClr val="FF0000"/>
                  </a:solidFill>
                  <a:latin typeface="ＭＳ Ｐ明朝" pitchFamily="18" charset="-128"/>
                  <a:ea typeface="ＭＳ Ｐ明朝" pitchFamily="18" charset="-128"/>
                </a:rPr>
                <a:t>６</a:t>
              </a:r>
            </a:p>
          </xdr:txBody>
        </xdr:sp>
      </xdr:grpSp>
    </xdr:grpSp>
    <xdr:clientData/>
  </xdr:twoCellAnchor>
  <xdr:twoCellAnchor editAs="absolute">
    <xdr:from>
      <xdr:col>100</xdr:col>
      <xdr:colOff>57150</xdr:colOff>
      <xdr:row>43</xdr:row>
      <xdr:rowOff>47625</xdr:rowOff>
    </xdr:from>
    <xdr:to>
      <xdr:col>105</xdr:col>
      <xdr:colOff>76200</xdr:colOff>
      <xdr:row>47</xdr:row>
      <xdr:rowOff>38100</xdr:rowOff>
    </xdr:to>
    <xdr:grpSp>
      <xdr:nvGrpSpPr>
        <xdr:cNvPr id="103" name="グループ化 210">
          <a:extLst>
            <a:ext uri="{FF2B5EF4-FFF2-40B4-BE49-F238E27FC236}">
              <a16:creationId xmlns:a16="http://schemas.microsoft.com/office/drawing/2014/main" id="{00000000-0008-0000-0800-000067000000}"/>
            </a:ext>
          </a:extLst>
        </xdr:cNvPr>
        <xdr:cNvGrpSpPr>
          <a:grpSpLocks/>
        </xdr:cNvGrpSpPr>
      </xdr:nvGrpSpPr>
      <xdr:grpSpPr bwMode="auto">
        <a:xfrm>
          <a:off x="9582150" y="5495925"/>
          <a:ext cx="495300" cy="409575"/>
          <a:chOff x="5200650" y="409575"/>
          <a:chExt cx="495300" cy="390525"/>
        </a:xfrm>
      </xdr:grpSpPr>
      <xdr:grpSp>
        <xdr:nvGrpSpPr>
          <xdr:cNvPr id="104" name="グループ化 12">
            <a:extLst>
              <a:ext uri="{FF2B5EF4-FFF2-40B4-BE49-F238E27FC236}">
                <a16:creationId xmlns:a16="http://schemas.microsoft.com/office/drawing/2014/main" id="{00000000-0008-0000-0800-000068000000}"/>
              </a:ext>
            </a:extLst>
          </xdr:cNvPr>
          <xdr:cNvGrpSpPr>
            <a:grpSpLocks/>
          </xdr:cNvGrpSpPr>
        </xdr:nvGrpSpPr>
        <xdr:grpSpPr bwMode="auto">
          <a:xfrm>
            <a:off x="5324475" y="409575"/>
            <a:ext cx="247650" cy="390525"/>
            <a:chOff x="6572250" y="323850"/>
            <a:chExt cx="247650" cy="390525"/>
          </a:xfrm>
        </xdr:grpSpPr>
        <xdr:sp macro="" textlink="">
          <xdr:nvSpPr>
            <xdr:cNvPr id="108" name="テキスト ボックス 107">
              <a:extLst>
                <a:ext uri="{FF2B5EF4-FFF2-40B4-BE49-F238E27FC236}">
                  <a16:creationId xmlns:a16="http://schemas.microsoft.com/office/drawing/2014/main" id="{00000000-0008-0000-0800-00006C000000}"/>
                </a:ext>
              </a:extLst>
            </xdr:cNvPr>
            <xdr:cNvSpPr txBox="1"/>
          </xdr:nvSpPr>
          <xdr:spPr>
            <a:xfrm rot="5400000">
              <a:off x="6637042" y="25905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109" name="テキスト ボックス 108">
              <a:extLst>
                <a:ext uri="{FF2B5EF4-FFF2-40B4-BE49-F238E27FC236}">
                  <a16:creationId xmlns:a16="http://schemas.microsoft.com/office/drawing/2014/main" id="{00000000-0008-0000-0800-00006D000000}"/>
                </a:ext>
              </a:extLst>
            </xdr:cNvPr>
            <xdr:cNvSpPr txBox="1"/>
          </xdr:nvSpPr>
          <xdr:spPr>
            <a:xfrm rot="16200000">
              <a:off x="6637042" y="53151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105" name="グループ化 13">
            <a:extLst>
              <a:ext uri="{FF2B5EF4-FFF2-40B4-BE49-F238E27FC236}">
                <a16:creationId xmlns:a16="http://schemas.microsoft.com/office/drawing/2014/main" id="{00000000-0008-0000-0800-000069000000}"/>
              </a:ext>
            </a:extLst>
          </xdr:cNvPr>
          <xdr:cNvGrpSpPr>
            <a:grpSpLocks/>
          </xdr:cNvGrpSpPr>
        </xdr:nvGrpSpPr>
        <xdr:grpSpPr bwMode="auto">
          <a:xfrm>
            <a:off x="5200650" y="457200"/>
            <a:ext cx="495300" cy="342900"/>
            <a:chOff x="5638800" y="295275"/>
            <a:chExt cx="495300" cy="342900"/>
          </a:xfrm>
        </xdr:grpSpPr>
        <xdr:sp macro="" textlink="">
          <xdr:nvSpPr>
            <xdr:cNvPr id="106" name="テキスト ボックス 105">
              <a:extLst>
                <a:ext uri="{FF2B5EF4-FFF2-40B4-BE49-F238E27FC236}">
                  <a16:creationId xmlns:a16="http://schemas.microsoft.com/office/drawing/2014/main" id="{00000000-0008-0000-0800-00006A000000}"/>
                </a:ext>
              </a:extLst>
            </xdr:cNvPr>
            <xdr:cNvSpPr txBox="1"/>
          </xdr:nvSpPr>
          <xdr:spPr>
            <a:xfrm flipH="1">
              <a:off x="5638800" y="293060"/>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107" name="テキスト ボックス 106">
              <a:extLst>
                <a:ext uri="{FF2B5EF4-FFF2-40B4-BE49-F238E27FC236}">
                  <a16:creationId xmlns:a16="http://schemas.microsoft.com/office/drawing/2014/main" id="{00000000-0008-0000-0800-00006B000000}"/>
                </a:ext>
              </a:extLst>
            </xdr:cNvPr>
            <xdr:cNvSpPr txBox="1"/>
          </xdr:nvSpPr>
          <xdr:spPr>
            <a:xfrm>
              <a:off x="5638800" y="411126"/>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12</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editAs="absolute">
    <xdr:from>
      <xdr:col>46</xdr:col>
      <xdr:colOff>66675</xdr:colOff>
      <xdr:row>48</xdr:row>
      <xdr:rowOff>66675</xdr:rowOff>
    </xdr:from>
    <xdr:to>
      <xdr:col>52</xdr:col>
      <xdr:colOff>5043</xdr:colOff>
      <xdr:row>52</xdr:row>
      <xdr:rowOff>47625</xdr:rowOff>
    </xdr:to>
    <xdr:grpSp>
      <xdr:nvGrpSpPr>
        <xdr:cNvPr id="110" name="グループ化 223">
          <a:extLst>
            <a:ext uri="{FF2B5EF4-FFF2-40B4-BE49-F238E27FC236}">
              <a16:creationId xmlns:a16="http://schemas.microsoft.com/office/drawing/2014/main" id="{00000000-0008-0000-0800-00006E000000}"/>
            </a:ext>
          </a:extLst>
        </xdr:cNvPr>
        <xdr:cNvGrpSpPr>
          <a:grpSpLocks/>
        </xdr:cNvGrpSpPr>
      </xdr:nvGrpSpPr>
      <xdr:grpSpPr bwMode="auto">
        <a:xfrm>
          <a:off x="4448175" y="6038850"/>
          <a:ext cx="509868" cy="400050"/>
          <a:chOff x="5200650" y="409575"/>
          <a:chExt cx="495300" cy="390525"/>
        </a:xfrm>
      </xdr:grpSpPr>
      <xdr:grpSp>
        <xdr:nvGrpSpPr>
          <xdr:cNvPr id="111" name="グループ化 12">
            <a:extLst>
              <a:ext uri="{FF2B5EF4-FFF2-40B4-BE49-F238E27FC236}">
                <a16:creationId xmlns:a16="http://schemas.microsoft.com/office/drawing/2014/main" id="{00000000-0008-0000-0800-00006F000000}"/>
              </a:ext>
            </a:extLst>
          </xdr:cNvPr>
          <xdr:cNvGrpSpPr>
            <a:grpSpLocks/>
          </xdr:cNvGrpSpPr>
        </xdr:nvGrpSpPr>
        <xdr:grpSpPr bwMode="auto">
          <a:xfrm>
            <a:off x="5324475" y="409575"/>
            <a:ext cx="247650" cy="390525"/>
            <a:chOff x="6572250" y="323850"/>
            <a:chExt cx="247650" cy="390525"/>
          </a:xfrm>
        </xdr:grpSpPr>
        <xdr:sp macro="" textlink="">
          <xdr:nvSpPr>
            <xdr:cNvPr id="115" name="テキスト ボックス 114">
              <a:extLst>
                <a:ext uri="{FF2B5EF4-FFF2-40B4-BE49-F238E27FC236}">
                  <a16:creationId xmlns:a16="http://schemas.microsoft.com/office/drawing/2014/main" id="{00000000-0008-0000-0800-000073000000}"/>
                </a:ext>
              </a:extLst>
            </xdr:cNvPr>
            <xdr:cNvSpPr txBox="1"/>
          </xdr:nvSpPr>
          <xdr:spPr>
            <a:xfrm rot="5400000">
              <a:off x="6640286" y="255814"/>
              <a:ext cx="111579"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116" name="テキスト ボックス 115">
              <a:extLst>
                <a:ext uri="{FF2B5EF4-FFF2-40B4-BE49-F238E27FC236}">
                  <a16:creationId xmlns:a16="http://schemas.microsoft.com/office/drawing/2014/main" id="{00000000-0008-0000-0800-000074000000}"/>
                </a:ext>
              </a:extLst>
            </xdr:cNvPr>
            <xdr:cNvSpPr txBox="1"/>
          </xdr:nvSpPr>
          <xdr:spPr>
            <a:xfrm rot="16200000">
              <a:off x="6640286" y="534761"/>
              <a:ext cx="111579"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112" name="グループ化 13">
            <a:extLst>
              <a:ext uri="{FF2B5EF4-FFF2-40B4-BE49-F238E27FC236}">
                <a16:creationId xmlns:a16="http://schemas.microsoft.com/office/drawing/2014/main" id="{00000000-0008-0000-0800-000070000000}"/>
              </a:ext>
            </a:extLst>
          </xdr:cNvPr>
          <xdr:cNvGrpSpPr>
            <a:grpSpLocks/>
          </xdr:cNvGrpSpPr>
        </xdr:nvGrpSpPr>
        <xdr:grpSpPr bwMode="auto">
          <a:xfrm>
            <a:off x="5200650" y="457200"/>
            <a:ext cx="495300" cy="342900"/>
            <a:chOff x="5638800" y="295275"/>
            <a:chExt cx="495300" cy="342900"/>
          </a:xfrm>
        </xdr:grpSpPr>
        <xdr:sp macro="" textlink="">
          <xdr:nvSpPr>
            <xdr:cNvPr id="113" name="テキスト ボックス 112">
              <a:extLst>
                <a:ext uri="{FF2B5EF4-FFF2-40B4-BE49-F238E27FC236}">
                  <a16:creationId xmlns:a16="http://schemas.microsoft.com/office/drawing/2014/main" id="{00000000-0008-0000-0800-000071000000}"/>
                </a:ext>
              </a:extLst>
            </xdr:cNvPr>
            <xdr:cNvSpPr txBox="1"/>
          </xdr:nvSpPr>
          <xdr:spPr>
            <a:xfrm flipH="1">
              <a:off x="5638800" y="294141"/>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114" name="テキスト ボックス 113">
              <a:extLst>
                <a:ext uri="{FF2B5EF4-FFF2-40B4-BE49-F238E27FC236}">
                  <a16:creationId xmlns:a16="http://schemas.microsoft.com/office/drawing/2014/main" id="{00000000-0008-0000-0800-000072000000}"/>
                </a:ext>
              </a:extLst>
            </xdr:cNvPr>
            <xdr:cNvSpPr txBox="1"/>
          </xdr:nvSpPr>
          <xdr:spPr>
            <a:xfrm>
              <a:off x="5638800" y="405719"/>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13</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editAs="absolute">
    <xdr:from>
      <xdr:col>100</xdr:col>
      <xdr:colOff>47625</xdr:colOff>
      <xdr:row>48</xdr:row>
      <xdr:rowOff>57150</xdr:rowOff>
    </xdr:from>
    <xdr:to>
      <xdr:col>105</xdr:col>
      <xdr:colOff>66675</xdr:colOff>
      <xdr:row>52</xdr:row>
      <xdr:rowOff>47625</xdr:rowOff>
    </xdr:to>
    <xdr:grpSp>
      <xdr:nvGrpSpPr>
        <xdr:cNvPr id="117" name="グループ化 230">
          <a:extLst>
            <a:ext uri="{FF2B5EF4-FFF2-40B4-BE49-F238E27FC236}">
              <a16:creationId xmlns:a16="http://schemas.microsoft.com/office/drawing/2014/main" id="{00000000-0008-0000-0800-000075000000}"/>
            </a:ext>
          </a:extLst>
        </xdr:cNvPr>
        <xdr:cNvGrpSpPr>
          <a:grpSpLocks/>
        </xdr:cNvGrpSpPr>
      </xdr:nvGrpSpPr>
      <xdr:grpSpPr bwMode="auto">
        <a:xfrm>
          <a:off x="9572625" y="6029325"/>
          <a:ext cx="495300" cy="409575"/>
          <a:chOff x="5200650" y="409575"/>
          <a:chExt cx="495300" cy="390525"/>
        </a:xfrm>
      </xdr:grpSpPr>
      <xdr:grpSp>
        <xdr:nvGrpSpPr>
          <xdr:cNvPr id="118" name="グループ化 12">
            <a:extLst>
              <a:ext uri="{FF2B5EF4-FFF2-40B4-BE49-F238E27FC236}">
                <a16:creationId xmlns:a16="http://schemas.microsoft.com/office/drawing/2014/main" id="{00000000-0008-0000-0800-000076000000}"/>
              </a:ext>
            </a:extLst>
          </xdr:cNvPr>
          <xdr:cNvGrpSpPr>
            <a:grpSpLocks/>
          </xdr:cNvGrpSpPr>
        </xdr:nvGrpSpPr>
        <xdr:grpSpPr bwMode="auto">
          <a:xfrm>
            <a:off x="5324475" y="409575"/>
            <a:ext cx="247650" cy="390525"/>
            <a:chOff x="6572250" y="323850"/>
            <a:chExt cx="247650" cy="390525"/>
          </a:xfrm>
        </xdr:grpSpPr>
        <xdr:sp macro="" textlink="">
          <xdr:nvSpPr>
            <xdr:cNvPr id="122" name="テキスト ボックス 121">
              <a:extLst>
                <a:ext uri="{FF2B5EF4-FFF2-40B4-BE49-F238E27FC236}">
                  <a16:creationId xmlns:a16="http://schemas.microsoft.com/office/drawing/2014/main" id="{00000000-0008-0000-0800-00007A000000}"/>
                </a:ext>
              </a:extLst>
            </xdr:cNvPr>
            <xdr:cNvSpPr txBox="1"/>
          </xdr:nvSpPr>
          <xdr:spPr>
            <a:xfrm rot="5400000">
              <a:off x="6637042" y="25905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123" name="テキスト ボックス 122">
              <a:extLst>
                <a:ext uri="{FF2B5EF4-FFF2-40B4-BE49-F238E27FC236}">
                  <a16:creationId xmlns:a16="http://schemas.microsoft.com/office/drawing/2014/main" id="{00000000-0008-0000-0800-00007B000000}"/>
                </a:ext>
              </a:extLst>
            </xdr:cNvPr>
            <xdr:cNvSpPr txBox="1"/>
          </xdr:nvSpPr>
          <xdr:spPr>
            <a:xfrm rot="16200000">
              <a:off x="6637042" y="53151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119" name="グループ化 13">
            <a:extLst>
              <a:ext uri="{FF2B5EF4-FFF2-40B4-BE49-F238E27FC236}">
                <a16:creationId xmlns:a16="http://schemas.microsoft.com/office/drawing/2014/main" id="{00000000-0008-0000-0800-000077000000}"/>
              </a:ext>
            </a:extLst>
          </xdr:cNvPr>
          <xdr:cNvGrpSpPr>
            <a:grpSpLocks/>
          </xdr:cNvGrpSpPr>
        </xdr:nvGrpSpPr>
        <xdr:grpSpPr bwMode="auto">
          <a:xfrm>
            <a:off x="5200650" y="457200"/>
            <a:ext cx="495300" cy="342900"/>
            <a:chOff x="5638800" y="295275"/>
            <a:chExt cx="495300" cy="342900"/>
          </a:xfrm>
        </xdr:grpSpPr>
        <xdr:sp macro="" textlink="">
          <xdr:nvSpPr>
            <xdr:cNvPr id="120" name="テキスト ボックス 119">
              <a:extLst>
                <a:ext uri="{FF2B5EF4-FFF2-40B4-BE49-F238E27FC236}">
                  <a16:creationId xmlns:a16="http://schemas.microsoft.com/office/drawing/2014/main" id="{00000000-0008-0000-0800-000078000000}"/>
                </a:ext>
              </a:extLst>
            </xdr:cNvPr>
            <xdr:cNvSpPr txBox="1"/>
          </xdr:nvSpPr>
          <xdr:spPr>
            <a:xfrm flipH="1">
              <a:off x="5638800" y="293060"/>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121" name="テキスト ボックス 120">
              <a:extLst>
                <a:ext uri="{FF2B5EF4-FFF2-40B4-BE49-F238E27FC236}">
                  <a16:creationId xmlns:a16="http://schemas.microsoft.com/office/drawing/2014/main" id="{00000000-0008-0000-0800-000079000000}"/>
                </a:ext>
              </a:extLst>
            </xdr:cNvPr>
            <xdr:cNvSpPr txBox="1"/>
          </xdr:nvSpPr>
          <xdr:spPr>
            <a:xfrm>
              <a:off x="5638800" y="411126"/>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14</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editAs="absolute">
    <xdr:from>
      <xdr:col>46</xdr:col>
      <xdr:colOff>57150</xdr:colOff>
      <xdr:row>58</xdr:row>
      <xdr:rowOff>47625</xdr:rowOff>
    </xdr:from>
    <xdr:to>
      <xdr:col>51</xdr:col>
      <xdr:colOff>76200</xdr:colOff>
      <xdr:row>62</xdr:row>
      <xdr:rowOff>38100</xdr:rowOff>
    </xdr:to>
    <xdr:grpSp>
      <xdr:nvGrpSpPr>
        <xdr:cNvPr id="131" name="グループ化 244">
          <a:extLst>
            <a:ext uri="{FF2B5EF4-FFF2-40B4-BE49-F238E27FC236}">
              <a16:creationId xmlns:a16="http://schemas.microsoft.com/office/drawing/2014/main" id="{00000000-0008-0000-0800-000083000000}"/>
            </a:ext>
          </a:extLst>
        </xdr:cNvPr>
        <xdr:cNvGrpSpPr>
          <a:grpSpLocks/>
        </xdr:cNvGrpSpPr>
      </xdr:nvGrpSpPr>
      <xdr:grpSpPr bwMode="auto">
        <a:xfrm>
          <a:off x="4438650" y="7067550"/>
          <a:ext cx="495300" cy="409575"/>
          <a:chOff x="5200650" y="409575"/>
          <a:chExt cx="495300" cy="390525"/>
        </a:xfrm>
      </xdr:grpSpPr>
      <xdr:grpSp>
        <xdr:nvGrpSpPr>
          <xdr:cNvPr id="132" name="グループ化 12">
            <a:extLst>
              <a:ext uri="{FF2B5EF4-FFF2-40B4-BE49-F238E27FC236}">
                <a16:creationId xmlns:a16="http://schemas.microsoft.com/office/drawing/2014/main" id="{00000000-0008-0000-0800-000084000000}"/>
              </a:ext>
            </a:extLst>
          </xdr:cNvPr>
          <xdr:cNvGrpSpPr>
            <a:grpSpLocks/>
          </xdr:cNvGrpSpPr>
        </xdr:nvGrpSpPr>
        <xdr:grpSpPr bwMode="auto">
          <a:xfrm>
            <a:off x="5324475" y="409575"/>
            <a:ext cx="247650" cy="390525"/>
            <a:chOff x="6572250" y="323850"/>
            <a:chExt cx="247650" cy="390525"/>
          </a:xfrm>
        </xdr:grpSpPr>
        <xdr:sp macro="" textlink="">
          <xdr:nvSpPr>
            <xdr:cNvPr id="136" name="テキスト ボックス 135">
              <a:extLst>
                <a:ext uri="{FF2B5EF4-FFF2-40B4-BE49-F238E27FC236}">
                  <a16:creationId xmlns:a16="http://schemas.microsoft.com/office/drawing/2014/main" id="{00000000-0008-0000-0800-000088000000}"/>
                </a:ext>
              </a:extLst>
            </xdr:cNvPr>
            <xdr:cNvSpPr txBox="1"/>
          </xdr:nvSpPr>
          <xdr:spPr>
            <a:xfrm rot="5400000">
              <a:off x="6637042" y="25905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137" name="テキスト ボックス 136">
              <a:extLst>
                <a:ext uri="{FF2B5EF4-FFF2-40B4-BE49-F238E27FC236}">
                  <a16:creationId xmlns:a16="http://schemas.microsoft.com/office/drawing/2014/main" id="{00000000-0008-0000-0800-000089000000}"/>
                </a:ext>
              </a:extLst>
            </xdr:cNvPr>
            <xdr:cNvSpPr txBox="1"/>
          </xdr:nvSpPr>
          <xdr:spPr>
            <a:xfrm rot="16200000">
              <a:off x="6637042" y="53151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133" name="グループ化 13">
            <a:extLst>
              <a:ext uri="{FF2B5EF4-FFF2-40B4-BE49-F238E27FC236}">
                <a16:creationId xmlns:a16="http://schemas.microsoft.com/office/drawing/2014/main" id="{00000000-0008-0000-0800-000085000000}"/>
              </a:ext>
            </a:extLst>
          </xdr:cNvPr>
          <xdr:cNvGrpSpPr>
            <a:grpSpLocks/>
          </xdr:cNvGrpSpPr>
        </xdr:nvGrpSpPr>
        <xdr:grpSpPr bwMode="auto">
          <a:xfrm>
            <a:off x="5200650" y="457200"/>
            <a:ext cx="495300" cy="342900"/>
            <a:chOff x="5638800" y="295275"/>
            <a:chExt cx="495300" cy="342900"/>
          </a:xfrm>
        </xdr:grpSpPr>
        <xdr:sp macro="" textlink="">
          <xdr:nvSpPr>
            <xdr:cNvPr id="134" name="テキスト ボックス 133">
              <a:extLst>
                <a:ext uri="{FF2B5EF4-FFF2-40B4-BE49-F238E27FC236}">
                  <a16:creationId xmlns:a16="http://schemas.microsoft.com/office/drawing/2014/main" id="{00000000-0008-0000-0800-000086000000}"/>
                </a:ext>
              </a:extLst>
            </xdr:cNvPr>
            <xdr:cNvSpPr txBox="1"/>
          </xdr:nvSpPr>
          <xdr:spPr>
            <a:xfrm flipH="1">
              <a:off x="5638800" y="293060"/>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135" name="テキスト ボックス 134">
              <a:extLst>
                <a:ext uri="{FF2B5EF4-FFF2-40B4-BE49-F238E27FC236}">
                  <a16:creationId xmlns:a16="http://schemas.microsoft.com/office/drawing/2014/main" id="{00000000-0008-0000-0800-000087000000}"/>
                </a:ext>
              </a:extLst>
            </xdr:cNvPr>
            <xdr:cNvSpPr txBox="1"/>
          </xdr:nvSpPr>
          <xdr:spPr>
            <a:xfrm>
              <a:off x="5638800" y="411126"/>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35</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editAs="absolute">
    <xdr:from>
      <xdr:col>100</xdr:col>
      <xdr:colOff>38100</xdr:colOff>
      <xdr:row>58</xdr:row>
      <xdr:rowOff>47625</xdr:rowOff>
    </xdr:from>
    <xdr:to>
      <xdr:col>105</xdr:col>
      <xdr:colOff>57150</xdr:colOff>
      <xdr:row>62</xdr:row>
      <xdr:rowOff>38100</xdr:rowOff>
    </xdr:to>
    <xdr:grpSp>
      <xdr:nvGrpSpPr>
        <xdr:cNvPr id="138" name="グループ化 251">
          <a:extLst>
            <a:ext uri="{FF2B5EF4-FFF2-40B4-BE49-F238E27FC236}">
              <a16:creationId xmlns:a16="http://schemas.microsoft.com/office/drawing/2014/main" id="{00000000-0008-0000-0800-00008A000000}"/>
            </a:ext>
          </a:extLst>
        </xdr:cNvPr>
        <xdr:cNvGrpSpPr>
          <a:grpSpLocks/>
        </xdr:cNvGrpSpPr>
      </xdr:nvGrpSpPr>
      <xdr:grpSpPr bwMode="auto">
        <a:xfrm>
          <a:off x="9563100" y="7067550"/>
          <a:ext cx="495300" cy="409575"/>
          <a:chOff x="5200650" y="409575"/>
          <a:chExt cx="495300" cy="390525"/>
        </a:xfrm>
      </xdr:grpSpPr>
      <xdr:grpSp>
        <xdr:nvGrpSpPr>
          <xdr:cNvPr id="139" name="グループ化 12">
            <a:extLst>
              <a:ext uri="{FF2B5EF4-FFF2-40B4-BE49-F238E27FC236}">
                <a16:creationId xmlns:a16="http://schemas.microsoft.com/office/drawing/2014/main" id="{00000000-0008-0000-0800-00008B000000}"/>
              </a:ext>
            </a:extLst>
          </xdr:cNvPr>
          <xdr:cNvGrpSpPr>
            <a:grpSpLocks/>
          </xdr:cNvGrpSpPr>
        </xdr:nvGrpSpPr>
        <xdr:grpSpPr bwMode="auto">
          <a:xfrm>
            <a:off x="5324475" y="409575"/>
            <a:ext cx="247650" cy="390525"/>
            <a:chOff x="6572250" y="323850"/>
            <a:chExt cx="247650" cy="390525"/>
          </a:xfrm>
        </xdr:grpSpPr>
        <xdr:sp macro="" textlink="">
          <xdr:nvSpPr>
            <xdr:cNvPr id="143" name="テキスト ボックス 142">
              <a:extLst>
                <a:ext uri="{FF2B5EF4-FFF2-40B4-BE49-F238E27FC236}">
                  <a16:creationId xmlns:a16="http://schemas.microsoft.com/office/drawing/2014/main" id="{00000000-0008-0000-0800-00008F000000}"/>
                </a:ext>
              </a:extLst>
            </xdr:cNvPr>
            <xdr:cNvSpPr txBox="1"/>
          </xdr:nvSpPr>
          <xdr:spPr>
            <a:xfrm rot="5400000">
              <a:off x="6637042" y="25905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144" name="テキスト ボックス 143">
              <a:extLst>
                <a:ext uri="{FF2B5EF4-FFF2-40B4-BE49-F238E27FC236}">
                  <a16:creationId xmlns:a16="http://schemas.microsoft.com/office/drawing/2014/main" id="{00000000-0008-0000-0800-000090000000}"/>
                </a:ext>
              </a:extLst>
            </xdr:cNvPr>
            <xdr:cNvSpPr txBox="1"/>
          </xdr:nvSpPr>
          <xdr:spPr>
            <a:xfrm rot="16200000">
              <a:off x="6637042" y="53151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140" name="グループ化 13">
            <a:extLst>
              <a:ext uri="{FF2B5EF4-FFF2-40B4-BE49-F238E27FC236}">
                <a16:creationId xmlns:a16="http://schemas.microsoft.com/office/drawing/2014/main" id="{00000000-0008-0000-0800-00008C000000}"/>
              </a:ext>
            </a:extLst>
          </xdr:cNvPr>
          <xdr:cNvGrpSpPr>
            <a:grpSpLocks/>
          </xdr:cNvGrpSpPr>
        </xdr:nvGrpSpPr>
        <xdr:grpSpPr bwMode="auto">
          <a:xfrm>
            <a:off x="5200650" y="457200"/>
            <a:ext cx="495300" cy="342900"/>
            <a:chOff x="5638800" y="295275"/>
            <a:chExt cx="495300" cy="342900"/>
          </a:xfrm>
        </xdr:grpSpPr>
        <xdr:sp macro="" textlink="">
          <xdr:nvSpPr>
            <xdr:cNvPr id="141" name="テキスト ボックス 140">
              <a:extLst>
                <a:ext uri="{FF2B5EF4-FFF2-40B4-BE49-F238E27FC236}">
                  <a16:creationId xmlns:a16="http://schemas.microsoft.com/office/drawing/2014/main" id="{00000000-0008-0000-0800-00008D000000}"/>
                </a:ext>
              </a:extLst>
            </xdr:cNvPr>
            <xdr:cNvSpPr txBox="1"/>
          </xdr:nvSpPr>
          <xdr:spPr>
            <a:xfrm flipH="1">
              <a:off x="5638800" y="293060"/>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142" name="テキスト ボックス 141">
              <a:extLst>
                <a:ext uri="{FF2B5EF4-FFF2-40B4-BE49-F238E27FC236}">
                  <a16:creationId xmlns:a16="http://schemas.microsoft.com/office/drawing/2014/main" id="{00000000-0008-0000-0800-00008E000000}"/>
                </a:ext>
              </a:extLst>
            </xdr:cNvPr>
            <xdr:cNvSpPr txBox="1"/>
          </xdr:nvSpPr>
          <xdr:spPr>
            <a:xfrm>
              <a:off x="5638800" y="411126"/>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36</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editAs="absolute">
    <xdr:from>
      <xdr:col>50</xdr:col>
      <xdr:colOff>38100</xdr:colOff>
      <xdr:row>16</xdr:row>
      <xdr:rowOff>95250</xdr:rowOff>
    </xdr:from>
    <xdr:to>
      <xdr:col>55</xdr:col>
      <xdr:colOff>47625</xdr:colOff>
      <xdr:row>22</xdr:row>
      <xdr:rowOff>19050</xdr:rowOff>
    </xdr:to>
    <xdr:grpSp>
      <xdr:nvGrpSpPr>
        <xdr:cNvPr id="278" name="グループ化 406">
          <a:extLst>
            <a:ext uri="{FF2B5EF4-FFF2-40B4-BE49-F238E27FC236}">
              <a16:creationId xmlns:a16="http://schemas.microsoft.com/office/drawing/2014/main" id="{00000000-0008-0000-0800-000016010000}"/>
            </a:ext>
          </a:extLst>
        </xdr:cNvPr>
        <xdr:cNvGrpSpPr>
          <a:grpSpLocks/>
        </xdr:cNvGrpSpPr>
      </xdr:nvGrpSpPr>
      <xdr:grpSpPr bwMode="auto">
        <a:xfrm>
          <a:off x="4800600" y="2914650"/>
          <a:ext cx="485775" cy="400050"/>
          <a:chOff x="5200650" y="409575"/>
          <a:chExt cx="495300" cy="390525"/>
        </a:xfrm>
      </xdr:grpSpPr>
      <xdr:grpSp>
        <xdr:nvGrpSpPr>
          <xdr:cNvPr id="279" name="グループ化 12">
            <a:extLst>
              <a:ext uri="{FF2B5EF4-FFF2-40B4-BE49-F238E27FC236}">
                <a16:creationId xmlns:a16="http://schemas.microsoft.com/office/drawing/2014/main" id="{00000000-0008-0000-0800-000017010000}"/>
              </a:ext>
            </a:extLst>
          </xdr:cNvPr>
          <xdr:cNvGrpSpPr>
            <a:grpSpLocks/>
          </xdr:cNvGrpSpPr>
        </xdr:nvGrpSpPr>
        <xdr:grpSpPr bwMode="auto">
          <a:xfrm>
            <a:off x="5324475" y="409575"/>
            <a:ext cx="247650" cy="390525"/>
            <a:chOff x="6572250" y="323850"/>
            <a:chExt cx="247650" cy="390525"/>
          </a:xfrm>
        </xdr:grpSpPr>
        <xdr:sp macro="" textlink="">
          <xdr:nvSpPr>
            <xdr:cNvPr id="283" name="テキスト ボックス 282">
              <a:extLst>
                <a:ext uri="{FF2B5EF4-FFF2-40B4-BE49-F238E27FC236}">
                  <a16:creationId xmlns:a16="http://schemas.microsoft.com/office/drawing/2014/main" id="{00000000-0008-0000-0800-00001B010000}"/>
                </a:ext>
              </a:extLst>
            </xdr:cNvPr>
            <xdr:cNvSpPr txBox="1"/>
          </xdr:nvSpPr>
          <xdr:spPr>
            <a:xfrm rot="5400000">
              <a:off x="6640286" y="258242"/>
              <a:ext cx="111579"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284" name="テキスト ボックス 283">
              <a:extLst>
                <a:ext uri="{FF2B5EF4-FFF2-40B4-BE49-F238E27FC236}">
                  <a16:creationId xmlns:a16="http://schemas.microsoft.com/office/drawing/2014/main" id="{00000000-0008-0000-0800-00001C010000}"/>
                </a:ext>
              </a:extLst>
            </xdr:cNvPr>
            <xdr:cNvSpPr txBox="1"/>
          </xdr:nvSpPr>
          <xdr:spPr>
            <a:xfrm rot="16200000">
              <a:off x="6640286" y="537188"/>
              <a:ext cx="111579"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280" name="グループ化 13">
            <a:extLst>
              <a:ext uri="{FF2B5EF4-FFF2-40B4-BE49-F238E27FC236}">
                <a16:creationId xmlns:a16="http://schemas.microsoft.com/office/drawing/2014/main" id="{00000000-0008-0000-0800-000018010000}"/>
              </a:ext>
            </a:extLst>
          </xdr:cNvPr>
          <xdr:cNvGrpSpPr>
            <a:grpSpLocks/>
          </xdr:cNvGrpSpPr>
        </xdr:nvGrpSpPr>
        <xdr:grpSpPr bwMode="auto">
          <a:xfrm>
            <a:off x="5200650" y="457200"/>
            <a:ext cx="495300" cy="342900"/>
            <a:chOff x="5638800" y="295275"/>
            <a:chExt cx="495300" cy="342900"/>
          </a:xfrm>
        </xdr:grpSpPr>
        <xdr:sp macro="" textlink="">
          <xdr:nvSpPr>
            <xdr:cNvPr id="281" name="テキスト ボックス 280">
              <a:extLst>
                <a:ext uri="{FF2B5EF4-FFF2-40B4-BE49-F238E27FC236}">
                  <a16:creationId xmlns:a16="http://schemas.microsoft.com/office/drawing/2014/main" id="{00000000-0008-0000-0800-000019010000}"/>
                </a:ext>
              </a:extLst>
            </xdr:cNvPr>
            <xdr:cNvSpPr txBox="1"/>
          </xdr:nvSpPr>
          <xdr:spPr>
            <a:xfrm flipH="1">
              <a:off x="5638800" y="294141"/>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282" name="テキスト ボックス 281">
              <a:extLst>
                <a:ext uri="{FF2B5EF4-FFF2-40B4-BE49-F238E27FC236}">
                  <a16:creationId xmlns:a16="http://schemas.microsoft.com/office/drawing/2014/main" id="{00000000-0008-0000-0800-00001A010000}"/>
                </a:ext>
              </a:extLst>
            </xdr:cNvPr>
            <xdr:cNvSpPr txBox="1"/>
          </xdr:nvSpPr>
          <xdr:spPr>
            <a:xfrm>
              <a:off x="5638800" y="405719"/>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ja-JP" altLang="en-US" sz="900">
                  <a:solidFill>
                    <a:srgbClr val="FF0000"/>
                  </a:solidFill>
                  <a:latin typeface="ＭＳ Ｐ明朝" pitchFamily="18" charset="-128"/>
                  <a:ea typeface="ＭＳ Ｐ明朝" pitchFamily="18" charset="-128"/>
                </a:rPr>
                <a:t>２</a:t>
              </a:r>
            </a:p>
          </xdr:txBody>
        </xdr:sp>
      </xdr:grpSp>
    </xdr:grpSp>
    <xdr:clientData/>
  </xdr:twoCellAnchor>
  <xdr:twoCellAnchor>
    <xdr:from>
      <xdr:col>2</xdr:col>
      <xdr:colOff>0</xdr:colOff>
      <xdr:row>18</xdr:row>
      <xdr:rowOff>0</xdr:rowOff>
    </xdr:from>
    <xdr:to>
      <xdr:col>35</xdr:col>
      <xdr:colOff>33618</xdr:colOff>
      <xdr:row>27</xdr:row>
      <xdr:rowOff>38100</xdr:rowOff>
    </xdr:to>
    <xdr:sp macro="" textlink="">
      <xdr:nvSpPr>
        <xdr:cNvPr id="388" name="Text Box 49">
          <a:extLst>
            <a:ext uri="{FF2B5EF4-FFF2-40B4-BE49-F238E27FC236}">
              <a16:creationId xmlns:a16="http://schemas.microsoft.com/office/drawing/2014/main" id="{00000000-0008-0000-0800-000084010000}"/>
            </a:ext>
          </a:extLst>
        </xdr:cNvPr>
        <xdr:cNvSpPr txBox="1">
          <a:spLocks noChangeArrowheads="1"/>
        </xdr:cNvSpPr>
      </xdr:nvSpPr>
      <xdr:spPr bwMode="auto">
        <a:xfrm>
          <a:off x="190500" y="2952750"/>
          <a:ext cx="3176868" cy="904875"/>
        </a:xfrm>
        <a:prstGeom prst="rect">
          <a:avLst/>
        </a:prstGeom>
        <a:solidFill>
          <a:srgbClr val="CCFFCC"/>
        </a:solidFill>
        <a:ln w="12700">
          <a:solidFill>
            <a:srgbClr val="000000"/>
          </a:solidFill>
          <a:miter lim="800000"/>
          <a:headEnd/>
          <a:tailEnd/>
        </a:ln>
      </xdr:spPr>
      <xdr:txBody>
        <a:bodyPr vertOverflow="clip" wrap="square" lIns="45720" tIns="22860" rIns="45720" bIns="22860" anchor="ctr" upright="1"/>
        <a:lstStyle/>
        <a:p>
          <a:pPr algn="ctr" rtl="0">
            <a:defRPr sz="1000"/>
          </a:pPr>
          <a:r>
            <a:rPr lang="ja-JP" altLang="en-US" sz="1400" b="1" i="0" u="none" strike="noStrike" baseline="0">
              <a:solidFill>
                <a:srgbClr val="000000"/>
              </a:solidFill>
              <a:latin typeface="HG丸ｺﾞｼｯｸM-PRO"/>
              <a:ea typeface="HG丸ｺﾞｼｯｸM-PRO"/>
            </a:rPr>
            <a:t>入力の必要はありません。</a:t>
          </a:r>
          <a:r>
            <a:rPr lang="ja-JP" altLang="en-US" sz="1400" b="1" i="0" u="none" strike="noStrike" baseline="0">
              <a:solidFill>
                <a:srgbClr val="FF0000"/>
              </a:solidFill>
              <a:latin typeface="HG丸ｺﾞｼｯｸM-PRO"/>
              <a:ea typeface="HG丸ｺﾞｼｯｸM-PRO"/>
            </a:rPr>
            <a:t>申告書</a:t>
          </a:r>
        </a:p>
        <a:p>
          <a:pPr algn="ctr" rtl="0">
            <a:defRPr sz="1000"/>
          </a:pPr>
          <a:r>
            <a:rPr lang="ja-JP" altLang="en-US" sz="1400" b="1" i="0" u="none" strike="noStrike" baseline="0">
              <a:solidFill>
                <a:srgbClr val="FF0000"/>
              </a:solidFill>
              <a:latin typeface="HG丸ｺﾞｼｯｸM-PRO"/>
              <a:ea typeface="HG丸ｺﾞｼｯｸM-PRO"/>
            </a:rPr>
            <a:t>の紙面に忘れずご記入ください。</a:t>
          </a:r>
        </a:p>
      </xdr:txBody>
    </xdr:sp>
    <xdr:clientData/>
  </xdr:twoCellAnchor>
  <xdr:twoCellAnchor>
    <xdr:from>
      <xdr:col>13</xdr:col>
      <xdr:colOff>47625</xdr:colOff>
      <xdr:row>28</xdr:row>
      <xdr:rowOff>0</xdr:rowOff>
    </xdr:from>
    <xdr:to>
      <xdr:col>16</xdr:col>
      <xdr:colOff>57150</xdr:colOff>
      <xdr:row>30</xdr:row>
      <xdr:rowOff>0</xdr:rowOff>
    </xdr:to>
    <xdr:sp macro="" textlink="">
      <xdr:nvSpPr>
        <xdr:cNvPr id="389" name="AutoShape 51">
          <a:extLst>
            <a:ext uri="{FF2B5EF4-FFF2-40B4-BE49-F238E27FC236}">
              <a16:creationId xmlns:a16="http://schemas.microsoft.com/office/drawing/2014/main" id="{00000000-0008-0000-0800-000085010000}"/>
            </a:ext>
          </a:extLst>
        </xdr:cNvPr>
        <xdr:cNvSpPr>
          <a:spLocks noChangeArrowheads="1"/>
        </xdr:cNvSpPr>
      </xdr:nvSpPr>
      <xdr:spPr bwMode="auto">
        <a:xfrm>
          <a:off x="1285875" y="3924300"/>
          <a:ext cx="295275" cy="209550"/>
        </a:xfrm>
        <a:prstGeom prst="downArrow">
          <a:avLst>
            <a:gd name="adj1" fmla="val 50000"/>
            <a:gd name="adj2" fmla="val 41741"/>
          </a:avLst>
        </a:prstGeom>
        <a:solidFill>
          <a:srgbClr val="CCFFCC"/>
        </a:solidFill>
        <a:ln w="12700">
          <a:solidFill>
            <a:srgbClr val="000000"/>
          </a:solidFill>
          <a:miter lim="800000"/>
          <a:headEnd/>
          <a:tailEnd/>
        </a:ln>
      </xdr:spPr>
    </xdr:sp>
    <xdr:clientData/>
  </xdr:twoCellAnchor>
  <xdr:twoCellAnchor>
    <xdr:from>
      <xdr:col>4</xdr:col>
      <xdr:colOff>76200</xdr:colOff>
      <xdr:row>30</xdr:row>
      <xdr:rowOff>47625</xdr:rowOff>
    </xdr:from>
    <xdr:to>
      <xdr:col>25</xdr:col>
      <xdr:colOff>28575</xdr:colOff>
      <xdr:row>35</xdr:row>
      <xdr:rowOff>0</xdr:rowOff>
    </xdr:to>
    <xdr:sp macro="" textlink="">
      <xdr:nvSpPr>
        <xdr:cNvPr id="390" name="AutoShape 73">
          <a:extLst>
            <a:ext uri="{FF2B5EF4-FFF2-40B4-BE49-F238E27FC236}">
              <a16:creationId xmlns:a16="http://schemas.microsoft.com/office/drawing/2014/main" id="{00000000-0008-0000-0800-000086010000}"/>
            </a:ext>
          </a:extLst>
        </xdr:cNvPr>
        <xdr:cNvSpPr>
          <a:spLocks noChangeArrowheads="1"/>
        </xdr:cNvSpPr>
      </xdr:nvSpPr>
      <xdr:spPr bwMode="auto">
        <a:xfrm>
          <a:off x="457200" y="4181475"/>
          <a:ext cx="1952625" cy="428625"/>
        </a:xfrm>
        <a:prstGeom prst="roundRect">
          <a:avLst>
            <a:gd name="adj" fmla="val 39394"/>
          </a:avLst>
        </a:prstGeom>
        <a:noFill/>
        <a:ln w="57150">
          <a:solidFill>
            <a:srgbClr val="008000"/>
          </a:solidFill>
          <a:prstDash val="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16</xdr:col>
      <xdr:colOff>28575</xdr:colOff>
      <xdr:row>47</xdr:row>
      <xdr:rowOff>66675</xdr:rowOff>
    </xdr:from>
    <xdr:to>
      <xdr:col>53</xdr:col>
      <xdr:colOff>76200</xdr:colOff>
      <xdr:row>53</xdr:row>
      <xdr:rowOff>0</xdr:rowOff>
    </xdr:to>
    <xdr:sp macro="" textlink="">
      <xdr:nvSpPr>
        <xdr:cNvPr id="391" name="AutoShape 74">
          <a:extLst>
            <a:ext uri="{FF2B5EF4-FFF2-40B4-BE49-F238E27FC236}">
              <a16:creationId xmlns:a16="http://schemas.microsoft.com/office/drawing/2014/main" id="{00000000-0008-0000-0800-000087010000}"/>
            </a:ext>
          </a:extLst>
        </xdr:cNvPr>
        <xdr:cNvSpPr>
          <a:spLocks noChangeArrowheads="1"/>
        </xdr:cNvSpPr>
      </xdr:nvSpPr>
      <xdr:spPr bwMode="auto">
        <a:xfrm>
          <a:off x="1552575" y="5934075"/>
          <a:ext cx="3571875" cy="628650"/>
        </a:xfrm>
        <a:prstGeom prst="roundRect">
          <a:avLst>
            <a:gd name="adj" fmla="val 16667"/>
          </a:avLst>
        </a:prstGeom>
        <a:noFill/>
        <a:ln w="57150">
          <a:solidFill>
            <a:srgbClr val="0000FF"/>
          </a:solidFill>
          <a:prstDash val="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64</xdr:col>
      <xdr:colOff>47625</xdr:colOff>
      <xdr:row>42</xdr:row>
      <xdr:rowOff>47625</xdr:rowOff>
    </xdr:from>
    <xdr:to>
      <xdr:col>107</xdr:col>
      <xdr:colOff>66675</xdr:colOff>
      <xdr:row>53</xdr:row>
      <xdr:rowOff>0</xdr:rowOff>
    </xdr:to>
    <xdr:sp macro="" textlink="">
      <xdr:nvSpPr>
        <xdr:cNvPr id="392" name="AutoShape 78">
          <a:extLst>
            <a:ext uri="{FF2B5EF4-FFF2-40B4-BE49-F238E27FC236}">
              <a16:creationId xmlns:a16="http://schemas.microsoft.com/office/drawing/2014/main" id="{00000000-0008-0000-0800-000088010000}"/>
            </a:ext>
          </a:extLst>
        </xdr:cNvPr>
        <xdr:cNvSpPr>
          <a:spLocks noChangeArrowheads="1"/>
        </xdr:cNvSpPr>
      </xdr:nvSpPr>
      <xdr:spPr bwMode="auto">
        <a:xfrm>
          <a:off x="6143625" y="5391150"/>
          <a:ext cx="4114800" cy="1171575"/>
        </a:xfrm>
        <a:prstGeom prst="roundRect">
          <a:avLst>
            <a:gd name="adj" fmla="val 16667"/>
          </a:avLst>
        </a:prstGeom>
        <a:noFill/>
        <a:ln w="57150">
          <a:solidFill>
            <a:srgbClr val="0000FF"/>
          </a:solidFill>
          <a:prstDash val="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16</xdr:col>
      <xdr:colOff>28575</xdr:colOff>
      <xdr:row>57</xdr:row>
      <xdr:rowOff>47625</xdr:rowOff>
    </xdr:from>
    <xdr:to>
      <xdr:col>53</xdr:col>
      <xdr:colOff>76200</xdr:colOff>
      <xdr:row>64</xdr:row>
      <xdr:rowOff>0</xdr:rowOff>
    </xdr:to>
    <xdr:sp macro="" textlink="">
      <xdr:nvSpPr>
        <xdr:cNvPr id="393" name="AutoShape 75">
          <a:extLst>
            <a:ext uri="{FF2B5EF4-FFF2-40B4-BE49-F238E27FC236}">
              <a16:creationId xmlns:a16="http://schemas.microsoft.com/office/drawing/2014/main" id="{00000000-0008-0000-0800-000089010000}"/>
            </a:ext>
          </a:extLst>
        </xdr:cNvPr>
        <xdr:cNvSpPr>
          <a:spLocks noChangeArrowheads="1"/>
        </xdr:cNvSpPr>
      </xdr:nvSpPr>
      <xdr:spPr bwMode="auto">
        <a:xfrm>
          <a:off x="1552575" y="8010525"/>
          <a:ext cx="3571875" cy="628650"/>
        </a:xfrm>
        <a:prstGeom prst="roundRect">
          <a:avLst>
            <a:gd name="adj" fmla="val 16667"/>
          </a:avLst>
        </a:prstGeom>
        <a:noFill/>
        <a:ln w="57150">
          <a:solidFill>
            <a:srgbClr val="0000FF"/>
          </a:solidFill>
          <a:prstDash val="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64</xdr:col>
      <xdr:colOff>47625</xdr:colOff>
      <xdr:row>57</xdr:row>
      <xdr:rowOff>47625</xdr:rowOff>
    </xdr:from>
    <xdr:to>
      <xdr:col>107</xdr:col>
      <xdr:colOff>76200</xdr:colOff>
      <xdr:row>64</xdr:row>
      <xdr:rowOff>0</xdr:rowOff>
    </xdr:to>
    <xdr:sp macro="" textlink="">
      <xdr:nvSpPr>
        <xdr:cNvPr id="394" name="AutoShape 77">
          <a:extLst>
            <a:ext uri="{FF2B5EF4-FFF2-40B4-BE49-F238E27FC236}">
              <a16:creationId xmlns:a16="http://schemas.microsoft.com/office/drawing/2014/main" id="{00000000-0008-0000-0800-00008A010000}"/>
            </a:ext>
          </a:extLst>
        </xdr:cNvPr>
        <xdr:cNvSpPr>
          <a:spLocks noChangeArrowheads="1"/>
        </xdr:cNvSpPr>
      </xdr:nvSpPr>
      <xdr:spPr bwMode="auto">
        <a:xfrm>
          <a:off x="6143625" y="8010525"/>
          <a:ext cx="4124325" cy="628650"/>
        </a:xfrm>
        <a:prstGeom prst="roundRect">
          <a:avLst>
            <a:gd name="adj" fmla="val 16667"/>
          </a:avLst>
        </a:prstGeom>
        <a:noFill/>
        <a:ln w="57150">
          <a:solidFill>
            <a:srgbClr val="0000FF"/>
          </a:solidFill>
          <a:prstDash val="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absolute">
    <xdr:from>
      <xdr:col>46</xdr:col>
      <xdr:colOff>63873</xdr:colOff>
      <xdr:row>53</xdr:row>
      <xdr:rowOff>43143</xdr:rowOff>
    </xdr:from>
    <xdr:to>
      <xdr:col>52</xdr:col>
      <xdr:colOff>2241</xdr:colOff>
      <xdr:row>57</xdr:row>
      <xdr:rowOff>33618</xdr:rowOff>
    </xdr:to>
    <xdr:grpSp>
      <xdr:nvGrpSpPr>
        <xdr:cNvPr id="173" name="グループ化 244">
          <a:extLst>
            <a:ext uri="{FF2B5EF4-FFF2-40B4-BE49-F238E27FC236}">
              <a16:creationId xmlns:a16="http://schemas.microsoft.com/office/drawing/2014/main" id="{8AE9806D-DF0D-4338-8F92-9B6C48EF0879}"/>
            </a:ext>
          </a:extLst>
        </xdr:cNvPr>
        <xdr:cNvGrpSpPr>
          <a:grpSpLocks/>
        </xdr:cNvGrpSpPr>
      </xdr:nvGrpSpPr>
      <xdr:grpSpPr bwMode="auto">
        <a:xfrm>
          <a:off x="4445373" y="6539193"/>
          <a:ext cx="509868" cy="409575"/>
          <a:chOff x="5200650" y="409575"/>
          <a:chExt cx="495300" cy="390525"/>
        </a:xfrm>
      </xdr:grpSpPr>
      <xdr:grpSp>
        <xdr:nvGrpSpPr>
          <xdr:cNvPr id="174" name="グループ化 12">
            <a:extLst>
              <a:ext uri="{FF2B5EF4-FFF2-40B4-BE49-F238E27FC236}">
                <a16:creationId xmlns:a16="http://schemas.microsoft.com/office/drawing/2014/main" id="{3B7DC9D6-36BA-42C4-8DCD-11CBD5C863A4}"/>
              </a:ext>
            </a:extLst>
          </xdr:cNvPr>
          <xdr:cNvGrpSpPr>
            <a:grpSpLocks/>
          </xdr:cNvGrpSpPr>
        </xdr:nvGrpSpPr>
        <xdr:grpSpPr bwMode="auto">
          <a:xfrm>
            <a:off x="5324475" y="409575"/>
            <a:ext cx="247650" cy="390525"/>
            <a:chOff x="6572250" y="323850"/>
            <a:chExt cx="247650" cy="390525"/>
          </a:xfrm>
        </xdr:grpSpPr>
        <xdr:sp macro="" textlink="">
          <xdr:nvSpPr>
            <xdr:cNvPr id="178" name="テキスト ボックス 177">
              <a:extLst>
                <a:ext uri="{FF2B5EF4-FFF2-40B4-BE49-F238E27FC236}">
                  <a16:creationId xmlns:a16="http://schemas.microsoft.com/office/drawing/2014/main" id="{FDA7F12E-DEC0-4559-A610-C0D157196727}"/>
                </a:ext>
              </a:extLst>
            </xdr:cNvPr>
            <xdr:cNvSpPr txBox="1"/>
          </xdr:nvSpPr>
          <xdr:spPr>
            <a:xfrm rot="5400000">
              <a:off x="6637042" y="25905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179" name="テキスト ボックス 178">
              <a:extLst>
                <a:ext uri="{FF2B5EF4-FFF2-40B4-BE49-F238E27FC236}">
                  <a16:creationId xmlns:a16="http://schemas.microsoft.com/office/drawing/2014/main" id="{75A26707-B8D2-4AAB-813E-D020F8B8A781}"/>
                </a:ext>
              </a:extLst>
            </xdr:cNvPr>
            <xdr:cNvSpPr txBox="1"/>
          </xdr:nvSpPr>
          <xdr:spPr>
            <a:xfrm rot="16200000">
              <a:off x="6637042" y="53151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175" name="グループ化 13">
            <a:extLst>
              <a:ext uri="{FF2B5EF4-FFF2-40B4-BE49-F238E27FC236}">
                <a16:creationId xmlns:a16="http://schemas.microsoft.com/office/drawing/2014/main" id="{FC3C2A87-F9E8-4CC7-9E3B-694C29975359}"/>
              </a:ext>
            </a:extLst>
          </xdr:cNvPr>
          <xdr:cNvGrpSpPr>
            <a:grpSpLocks/>
          </xdr:cNvGrpSpPr>
        </xdr:nvGrpSpPr>
        <xdr:grpSpPr bwMode="auto">
          <a:xfrm>
            <a:off x="5200650" y="457200"/>
            <a:ext cx="495300" cy="342900"/>
            <a:chOff x="5638800" y="295275"/>
            <a:chExt cx="495300" cy="342900"/>
          </a:xfrm>
        </xdr:grpSpPr>
        <xdr:sp macro="" textlink="">
          <xdr:nvSpPr>
            <xdr:cNvPr id="176" name="テキスト ボックス 175">
              <a:extLst>
                <a:ext uri="{FF2B5EF4-FFF2-40B4-BE49-F238E27FC236}">
                  <a16:creationId xmlns:a16="http://schemas.microsoft.com/office/drawing/2014/main" id="{E353F22F-11E0-41E5-9CB7-F937D2E6D356}"/>
                </a:ext>
              </a:extLst>
            </xdr:cNvPr>
            <xdr:cNvSpPr txBox="1"/>
          </xdr:nvSpPr>
          <xdr:spPr>
            <a:xfrm flipH="1">
              <a:off x="5638800" y="293060"/>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177" name="テキスト ボックス 176">
              <a:extLst>
                <a:ext uri="{FF2B5EF4-FFF2-40B4-BE49-F238E27FC236}">
                  <a16:creationId xmlns:a16="http://schemas.microsoft.com/office/drawing/2014/main" id="{7760216B-6AD0-4400-A9A1-60C05B998922}"/>
                </a:ext>
              </a:extLst>
            </xdr:cNvPr>
            <xdr:cNvSpPr txBox="1"/>
          </xdr:nvSpPr>
          <xdr:spPr>
            <a:xfrm>
              <a:off x="5638800" y="411126"/>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18</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editAs="absolute">
    <xdr:from>
      <xdr:col>100</xdr:col>
      <xdr:colOff>44823</xdr:colOff>
      <xdr:row>53</xdr:row>
      <xdr:rowOff>43143</xdr:rowOff>
    </xdr:from>
    <xdr:to>
      <xdr:col>105</xdr:col>
      <xdr:colOff>63873</xdr:colOff>
      <xdr:row>57</xdr:row>
      <xdr:rowOff>33618</xdr:rowOff>
    </xdr:to>
    <xdr:grpSp>
      <xdr:nvGrpSpPr>
        <xdr:cNvPr id="180" name="グループ化 251">
          <a:extLst>
            <a:ext uri="{FF2B5EF4-FFF2-40B4-BE49-F238E27FC236}">
              <a16:creationId xmlns:a16="http://schemas.microsoft.com/office/drawing/2014/main" id="{B18F70C4-2E51-463E-B633-3829DF5CEFD8}"/>
            </a:ext>
          </a:extLst>
        </xdr:cNvPr>
        <xdr:cNvGrpSpPr>
          <a:grpSpLocks/>
        </xdr:cNvGrpSpPr>
      </xdr:nvGrpSpPr>
      <xdr:grpSpPr bwMode="auto">
        <a:xfrm>
          <a:off x="9569823" y="6539193"/>
          <a:ext cx="495300" cy="409575"/>
          <a:chOff x="5200650" y="409575"/>
          <a:chExt cx="495300" cy="390525"/>
        </a:xfrm>
      </xdr:grpSpPr>
      <xdr:grpSp>
        <xdr:nvGrpSpPr>
          <xdr:cNvPr id="181" name="グループ化 12">
            <a:extLst>
              <a:ext uri="{FF2B5EF4-FFF2-40B4-BE49-F238E27FC236}">
                <a16:creationId xmlns:a16="http://schemas.microsoft.com/office/drawing/2014/main" id="{6D055586-4D10-4D66-A241-3A7291A8771E}"/>
              </a:ext>
            </a:extLst>
          </xdr:cNvPr>
          <xdr:cNvGrpSpPr>
            <a:grpSpLocks/>
          </xdr:cNvGrpSpPr>
        </xdr:nvGrpSpPr>
        <xdr:grpSpPr bwMode="auto">
          <a:xfrm>
            <a:off x="5324475" y="409575"/>
            <a:ext cx="247650" cy="390525"/>
            <a:chOff x="6572250" y="323850"/>
            <a:chExt cx="247650" cy="390525"/>
          </a:xfrm>
        </xdr:grpSpPr>
        <xdr:sp macro="" textlink="">
          <xdr:nvSpPr>
            <xdr:cNvPr id="185" name="テキスト ボックス 184">
              <a:extLst>
                <a:ext uri="{FF2B5EF4-FFF2-40B4-BE49-F238E27FC236}">
                  <a16:creationId xmlns:a16="http://schemas.microsoft.com/office/drawing/2014/main" id="{A7CF6ABE-BEAF-4574-9ACC-536057D18AD1}"/>
                </a:ext>
              </a:extLst>
            </xdr:cNvPr>
            <xdr:cNvSpPr txBox="1"/>
          </xdr:nvSpPr>
          <xdr:spPr>
            <a:xfrm rot="5400000">
              <a:off x="6637042" y="25905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186" name="テキスト ボックス 185">
              <a:extLst>
                <a:ext uri="{FF2B5EF4-FFF2-40B4-BE49-F238E27FC236}">
                  <a16:creationId xmlns:a16="http://schemas.microsoft.com/office/drawing/2014/main" id="{1DE595E7-AC49-40AE-AEA8-2E448E8D48BB}"/>
                </a:ext>
              </a:extLst>
            </xdr:cNvPr>
            <xdr:cNvSpPr txBox="1"/>
          </xdr:nvSpPr>
          <xdr:spPr>
            <a:xfrm rot="16200000">
              <a:off x="6637042" y="53151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182" name="グループ化 13">
            <a:extLst>
              <a:ext uri="{FF2B5EF4-FFF2-40B4-BE49-F238E27FC236}">
                <a16:creationId xmlns:a16="http://schemas.microsoft.com/office/drawing/2014/main" id="{E85848C8-2A0E-4357-9296-F98955152F06}"/>
              </a:ext>
            </a:extLst>
          </xdr:cNvPr>
          <xdr:cNvGrpSpPr>
            <a:grpSpLocks/>
          </xdr:cNvGrpSpPr>
        </xdr:nvGrpSpPr>
        <xdr:grpSpPr bwMode="auto">
          <a:xfrm>
            <a:off x="5200650" y="457200"/>
            <a:ext cx="495300" cy="342900"/>
            <a:chOff x="5638800" y="295275"/>
            <a:chExt cx="495300" cy="342900"/>
          </a:xfrm>
        </xdr:grpSpPr>
        <xdr:sp macro="" textlink="">
          <xdr:nvSpPr>
            <xdr:cNvPr id="183" name="テキスト ボックス 182">
              <a:extLst>
                <a:ext uri="{FF2B5EF4-FFF2-40B4-BE49-F238E27FC236}">
                  <a16:creationId xmlns:a16="http://schemas.microsoft.com/office/drawing/2014/main" id="{A5583BA8-3C37-4110-8741-DC1B2E80C456}"/>
                </a:ext>
              </a:extLst>
            </xdr:cNvPr>
            <xdr:cNvSpPr txBox="1"/>
          </xdr:nvSpPr>
          <xdr:spPr>
            <a:xfrm flipH="1">
              <a:off x="5638800" y="293060"/>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184" name="テキスト ボックス 183">
              <a:extLst>
                <a:ext uri="{FF2B5EF4-FFF2-40B4-BE49-F238E27FC236}">
                  <a16:creationId xmlns:a16="http://schemas.microsoft.com/office/drawing/2014/main" id="{0FA89D69-69DC-4DB2-A13E-D94085B56BC1}"/>
                </a:ext>
              </a:extLst>
            </xdr:cNvPr>
            <xdr:cNvSpPr txBox="1"/>
          </xdr:nvSpPr>
          <xdr:spPr>
            <a:xfrm>
              <a:off x="5638800" y="411126"/>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19</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indexed="50"/>
  </sheetPr>
  <dimension ref="A1:CNT1230"/>
  <sheetViews>
    <sheetView showGridLines="0" showZeros="0" tabSelected="1" view="pageBreakPreview" zoomScaleNormal="100" zoomScaleSheetLayoutView="100" workbookViewId="0">
      <selection activeCell="B16" sqref="B16:I17"/>
    </sheetView>
  </sheetViews>
  <sheetFormatPr defaultColWidth="0" defaultRowHeight="0" customHeight="1" zeroHeight="1"/>
  <cols>
    <col min="1" max="1" width="1.5" style="1" customWidth="1"/>
    <col min="2" max="14" width="3.625" style="1" customWidth="1"/>
    <col min="15" max="18" width="3.125" style="1" customWidth="1"/>
    <col min="19" max="19" width="3" style="1" customWidth="1"/>
    <col min="20" max="24" width="3.125" style="1" customWidth="1"/>
    <col min="25" max="25" width="2.125" style="1" customWidth="1"/>
    <col min="26" max="28" width="3.125" style="1" customWidth="1"/>
    <col min="29" max="29" width="2.125" style="1" customWidth="1"/>
    <col min="30" max="32" width="3.125" style="1" customWidth="1"/>
    <col min="33" max="33" width="2.125" style="1" customWidth="1"/>
    <col min="34" max="36" width="3.125" style="1" customWidth="1"/>
    <col min="37" max="37" width="2.125" style="1" customWidth="1"/>
    <col min="38" max="43" width="3.125" style="1" customWidth="1"/>
    <col min="44" max="44" width="1.25" style="1" customWidth="1"/>
    <col min="45" max="45" width="2" style="1" customWidth="1"/>
    <col min="46" max="46" width="1.375" style="1" customWidth="1"/>
    <col min="47" max="47" width="3.75" style="1" customWidth="1"/>
    <col min="48" max="48" width="8.25" style="1" hidden="1" customWidth="1"/>
    <col min="49" max="49" width="0" style="1" hidden="1" customWidth="1"/>
    <col min="50" max="50" width="0" style="9" hidden="1" customWidth="1"/>
    <col min="51" max="51" width="14.625" style="9" hidden="1" customWidth="1"/>
    <col min="52" max="52" width="13.625" style="9" hidden="1" customWidth="1"/>
    <col min="53" max="53" width="15.375" style="9" hidden="1" customWidth="1"/>
    <col min="54" max="55" width="10.875" style="9" hidden="1" customWidth="1"/>
    <col min="56" max="57" width="10.875" style="22" hidden="1" customWidth="1"/>
    <col min="58" max="62" width="10.875" style="1" hidden="1" customWidth="1"/>
    <col min="63" max="63" width="0" style="1" hidden="1" customWidth="1"/>
    <col min="64" max="64" width="12" style="1" hidden="1" customWidth="1"/>
    <col min="65" max="65" width="11.25" style="1" hidden="1" customWidth="1"/>
    <col min="66" max="66" width="6.25" style="1" hidden="1" customWidth="1"/>
    <col min="67" max="67" width="20" style="1" hidden="1" customWidth="1"/>
    <col min="68" max="74" width="12.625" style="1" hidden="1" customWidth="1"/>
    <col min="75" max="2412" width="0" style="1" hidden="1" customWidth="1"/>
    <col min="2413" max="16384" width="3.75" style="1" hidden="1"/>
  </cols>
  <sheetData>
    <row r="1" spans="1:77" ht="6" customHeight="1" thickBot="1"/>
    <row r="2" spans="1:77" ht="24" customHeight="1">
      <c r="X2" s="3"/>
      <c r="Y2" s="3"/>
      <c r="BF2" s="398" t="s">
        <v>223</v>
      </c>
      <c r="BG2" s="399"/>
      <c r="BH2" s="399"/>
      <c r="BI2" s="399"/>
      <c r="BJ2" s="400"/>
    </row>
    <row r="3" spans="1:77" ht="9" customHeight="1">
      <c r="U3" s="4"/>
      <c r="V3" s="4"/>
      <c r="W3" s="4"/>
      <c r="X3" s="4"/>
      <c r="Y3" s="4"/>
      <c r="Z3" s="5"/>
      <c r="AA3" s="5"/>
      <c r="AB3" s="11"/>
      <c r="AC3" s="11"/>
      <c r="AD3" s="11"/>
      <c r="AE3" s="11"/>
      <c r="AF3" s="11"/>
      <c r="AG3" s="11"/>
      <c r="AH3" s="11"/>
      <c r="AI3" s="11"/>
      <c r="AJ3" s="11"/>
      <c r="AK3" s="11"/>
      <c r="AL3" s="11"/>
      <c r="AM3" s="11"/>
      <c r="AN3" s="11"/>
      <c r="AO3" s="11"/>
      <c r="AP3" s="11"/>
      <c r="AQ3" s="11"/>
      <c r="AR3" s="11"/>
      <c r="AS3" s="11"/>
      <c r="BF3" s="293"/>
      <c r="BG3" s="22"/>
      <c r="BH3" s="22"/>
      <c r="BI3" s="22"/>
      <c r="BJ3" s="175"/>
    </row>
    <row r="4" spans="1:77" ht="17.25" customHeight="1">
      <c r="B4" s="2" t="s">
        <v>9</v>
      </c>
      <c r="U4" s="6" t="s">
        <v>359</v>
      </c>
      <c r="V4" s="4"/>
      <c r="W4" s="4"/>
      <c r="X4" s="4"/>
      <c r="Y4" s="4"/>
      <c r="BF4" s="293"/>
      <c r="BG4" s="22" t="s">
        <v>224</v>
      </c>
      <c r="BH4" s="22"/>
      <c r="BI4" s="22"/>
      <c r="BJ4" s="175"/>
    </row>
    <row r="5" spans="1:77" ht="13.15" customHeight="1">
      <c r="M5" s="7"/>
      <c r="N5" s="401" t="s">
        <v>41</v>
      </c>
      <c r="O5" s="401"/>
      <c r="P5" s="401"/>
      <c r="Q5" s="401"/>
      <c r="R5" s="401"/>
      <c r="S5" s="401"/>
      <c r="T5" s="401"/>
      <c r="U5" s="401"/>
      <c r="V5" s="401"/>
      <c r="W5" s="401"/>
      <c r="X5" s="401"/>
      <c r="Y5" s="401"/>
      <c r="Z5" s="401"/>
      <c r="AA5" s="401"/>
      <c r="AB5" s="401"/>
      <c r="AC5" s="401"/>
      <c r="AD5" s="401"/>
      <c r="AE5" s="401"/>
      <c r="AF5" s="7"/>
      <c r="AL5" s="294"/>
      <c r="AM5" s="389" t="s">
        <v>360</v>
      </c>
      <c r="AN5" s="390"/>
      <c r="AO5" s="390"/>
      <c r="AP5" s="391"/>
      <c r="BF5" s="293"/>
      <c r="BG5" s="22" t="s">
        <v>225</v>
      </c>
      <c r="BH5" s="22"/>
      <c r="BI5" s="22"/>
      <c r="BJ5" s="175"/>
    </row>
    <row r="6" spans="1:77" ht="13.15" customHeight="1">
      <c r="M6" s="8"/>
      <c r="N6" s="402"/>
      <c r="O6" s="402"/>
      <c r="P6" s="402"/>
      <c r="Q6" s="402"/>
      <c r="R6" s="402"/>
      <c r="S6" s="402"/>
      <c r="T6" s="402"/>
      <c r="U6" s="402"/>
      <c r="V6" s="402"/>
      <c r="W6" s="402"/>
      <c r="X6" s="402"/>
      <c r="Y6" s="402"/>
      <c r="Z6" s="402"/>
      <c r="AA6" s="402"/>
      <c r="AB6" s="402"/>
      <c r="AC6" s="402"/>
      <c r="AD6" s="402"/>
      <c r="AE6" s="402"/>
      <c r="AF6" s="8"/>
      <c r="AL6" s="294"/>
      <c r="AM6" s="392"/>
      <c r="AN6" s="393"/>
      <c r="AO6" s="393"/>
      <c r="AP6" s="394"/>
      <c r="BF6" s="293"/>
      <c r="BG6" s="22" t="s">
        <v>260</v>
      </c>
      <c r="BH6" s="22"/>
      <c r="BI6" s="22"/>
      <c r="BJ6" s="175"/>
    </row>
    <row r="7" spans="1:77" ht="12.75" customHeight="1">
      <c r="AL7" s="245"/>
      <c r="AM7" s="245"/>
      <c r="BF7" s="293"/>
      <c r="BG7" s="22" t="s">
        <v>226</v>
      </c>
      <c r="BH7" s="22"/>
      <c r="BI7" s="22"/>
      <c r="BJ7" s="175"/>
    </row>
    <row r="8" spans="1:77" ht="6" customHeight="1">
      <c r="BF8" s="293"/>
      <c r="BG8" s="22" t="s">
        <v>225</v>
      </c>
      <c r="BH8" s="22"/>
      <c r="BI8" s="22"/>
      <c r="BJ8" s="175"/>
    </row>
    <row r="9" spans="1:77" ht="12" customHeight="1">
      <c r="B9" s="403" t="s">
        <v>2</v>
      </c>
      <c r="C9" s="404"/>
      <c r="D9" s="404"/>
      <c r="E9" s="404"/>
      <c r="F9" s="404"/>
      <c r="G9" s="404"/>
      <c r="H9" s="404"/>
      <c r="I9" s="405"/>
      <c r="J9" s="408" t="s">
        <v>10</v>
      </c>
      <c r="K9" s="408"/>
      <c r="L9" s="271" t="s">
        <v>3</v>
      </c>
      <c r="M9" s="408" t="s">
        <v>11</v>
      </c>
      <c r="N9" s="408"/>
      <c r="O9" s="409" t="s">
        <v>12</v>
      </c>
      <c r="P9" s="408"/>
      <c r="Q9" s="408"/>
      <c r="R9" s="408"/>
      <c r="S9" s="408"/>
      <c r="T9" s="408"/>
      <c r="U9" s="408" t="s">
        <v>13</v>
      </c>
      <c r="V9" s="408"/>
      <c r="W9" s="408"/>
      <c r="AL9" s="410"/>
      <c r="AM9" s="411"/>
      <c r="AN9" s="478" t="s">
        <v>4</v>
      </c>
      <c r="AO9" s="478"/>
      <c r="AP9" s="411"/>
      <c r="AQ9" s="411"/>
      <c r="AR9" s="478" t="s">
        <v>5</v>
      </c>
      <c r="AS9" s="481"/>
      <c r="BD9" s="140"/>
      <c r="BF9" s="293"/>
      <c r="BG9" s="22" t="s">
        <v>261</v>
      </c>
      <c r="BH9" s="22"/>
      <c r="BI9" s="22"/>
      <c r="BJ9" s="175"/>
    </row>
    <row r="10" spans="1:77" ht="13.9" customHeight="1">
      <c r="B10" s="404"/>
      <c r="C10" s="404"/>
      <c r="D10" s="404"/>
      <c r="E10" s="404"/>
      <c r="F10" s="404"/>
      <c r="G10" s="404"/>
      <c r="H10" s="404"/>
      <c r="I10" s="405"/>
      <c r="J10" s="477"/>
      <c r="K10" s="484"/>
      <c r="L10" s="477"/>
      <c r="M10" s="485"/>
      <c r="N10" s="476"/>
      <c r="O10" s="477"/>
      <c r="P10" s="475"/>
      <c r="Q10" s="475"/>
      <c r="R10" s="475"/>
      <c r="S10" s="475"/>
      <c r="T10" s="476"/>
      <c r="U10" s="477"/>
      <c r="V10" s="475"/>
      <c r="W10" s="456"/>
      <c r="AL10" s="412"/>
      <c r="AM10" s="413"/>
      <c r="AN10" s="479"/>
      <c r="AO10" s="479"/>
      <c r="AP10" s="413"/>
      <c r="AQ10" s="413"/>
      <c r="AR10" s="479"/>
      <c r="AS10" s="482"/>
      <c r="BF10" s="293"/>
      <c r="BG10" s="22" t="s">
        <v>227</v>
      </c>
      <c r="BH10" s="22"/>
      <c r="BI10" s="22"/>
      <c r="BJ10" s="175"/>
    </row>
    <row r="11" spans="1:77" ht="9" customHeight="1">
      <c r="B11" s="404"/>
      <c r="C11" s="404"/>
      <c r="D11" s="404"/>
      <c r="E11" s="404"/>
      <c r="F11" s="404"/>
      <c r="G11" s="404"/>
      <c r="H11" s="404"/>
      <c r="I11" s="405"/>
      <c r="J11" s="477"/>
      <c r="K11" s="484"/>
      <c r="L11" s="477"/>
      <c r="M11" s="485"/>
      <c r="N11" s="476"/>
      <c r="O11" s="477"/>
      <c r="P11" s="475"/>
      <c r="Q11" s="475"/>
      <c r="R11" s="475"/>
      <c r="S11" s="475"/>
      <c r="T11" s="476"/>
      <c r="U11" s="477"/>
      <c r="V11" s="475"/>
      <c r="W11" s="456"/>
      <c r="AL11" s="414"/>
      <c r="AM11" s="415"/>
      <c r="AN11" s="480"/>
      <c r="AO11" s="480"/>
      <c r="AP11" s="415"/>
      <c r="AQ11" s="415"/>
      <c r="AR11" s="480"/>
      <c r="AS11" s="483"/>
      <c r="BF11" s="293"/>
      <c r="BG11" s="22" t="s">
        <v>225</v>
      </c>
      <c r="BH11" s="22"/>
      <c r="BI11" s="22"/>
      <c r="BJ11" s="175"/>
    </row>
    <row r="12" spans="1:77" ht="6" customHeight="1" thickBot="1">
      <c r="B12" s="406"/>
      <c r="C12" s="406"/>
      <c r="D12" s="406"/>
      <c r="E12" s="406"/>
      <c r="F12" s="406"/>
      <c r="G12" s="406"/>
      <c r="H12" s="406"/>
      <c r="I12" s="407"/>
      <c r="J12" s="477"/>
      <c r="K12" s="484"/>
      <c r="L12" s="477"/>
      <c r="M12" s="485"/>
      <c r="N12" s="476"/>
      <c r="O12" s="477"/>
      <c r="P12" s="475"/>
      <c r="Q12" s="475"/>
      <c r="R12" s="475"/>
      <c r="S12" s="475"/>
      <c r="T12" s="476"/>
      <c r="U12" s="477"/>
      <c r="V12" s="475"/>
      <c r="W12" s="456"/>
      <c r="BF12" s="293"/>
      <c r="BG12" s="22" t="s">
        <v>262</v>
      </c>
      <c r="BH12" s="22"/>
      <c r="BI12" s="22"/>
      <c r="BJ12" s="175"/>
    </row>
    <row r="13" spans="1:77" s="3" customFormat="1" ht="15" customHeight="1" thickBot="1">
      <c r="A13" s="1"/>
      <c r="B13" s="457" t="s">
        <v>14</v>
      </c>
      <c r="C13" s="458"/>
      <c r="D13" s="458"/>
      <c r="E13" s="458"/>
      <c r="F13" s="458"/>
      <c r="G13" s="458"/>
      <c r="H13" s="458"/>
      <c r="I13" s="459"/>
      <c r="J13" s="457" t="s">
        <v>6</v>
      </c>
      <c r="K13" s="458"/>
      <c r="L13" s="458"/>
      <c r="M13" s="458"/>
      <c r="N13" s="466"/>
      <c r="O13" s="469" t="s">
        <v>15</v>
      </c>
      <c r="P13" s="458"/>
      <c r="Q13" s="458"/>
      <c r="R13" s="458"/>
      <c r="S13" s="458"/>
      <c r="T13" s="458"/>
      <c r="U13" s="459"/>
      <c r="V13" s="272" t="s">
        <v>30</v>
      </c>
      <c r="W13" s="273"/>
      <c r="X13" s="273"/>
      <c r="Y13" s="472" t="s">
        <v>356</v>
      </c>
      <c r="Z13" s="472"/>
      <c r="AA13" s="472"/>
      <c r="AB13" s="472"/>
      <c r="AC13" s="472"/>
      <c r="AD13" s="472"/>
      <c r="AE13" s="472"/>
      <c r="AF13" s="472"/>
      <c r="AG13" s="472"/>
      <c r="AH13" s="472"/>
      <c r="AI13" s="273"/>
      <c r="AJ13" s="273"/>
      <c r="AK13" s="274"/>
      <c r="AL13" s="275" t="s">
        <v>219</v>
      </c>
      <c r="AM13" s="276"/>
      <c r="AN13" s="473" t="s">
        <v>361</v>
      </c>
      <c r="AO13" s="473"/>
      <c r="AP13" s="473"/>
      <c r="AQ13" s="473"/>
      <c r="AR13" s="473"/>
      <c r="AS13" s="474"/>
      <c r="AX13" s="9"/>
      <c r="AY13" s="9"/>
      <c r="AZ13" s="9"/>
      <c r="BA13" s="9"/>
      <c r="BB13" s="9"/>
      <c r="BC13" s="9"/>
      <c r="BD13" s="416" t="s">
        <v>116</v>
      </c>
      <c r="BE13" s="417"/>
      <c r="BF13" s="295"/>
      <c r="BG13" s="22" t="s">
        <v>228</v>
      </c>
      <c r="BH13" s="120"/>
      <c r="BI13" s="120"/>
      <c r="BJ13" s="176"/>
    </row>
    <row r="14" spans="1:77" s="3" customFormat="1" ht="13.9" customHeight="1" thickBot="1">
      <c r="A14" s="1"/>
      <c r="B14" s="460"/>
      <c r="C14" s="461"/>
      <c r="D14" s="461"/>
      <c r="E14" s="461"/>
      <c r="F14" s="461"/>
      <c r="G14" s="461"/>
      <c r="H14" s="461"/>
      <c r="I14" s="462"/>
      <c r="J14" s="460"/>
      <c r="K14" s="461"/>
      <c r="L14" s="461"/>
      <c r="M14" s="461"/>
      <c r="N14" s="467"/>
      <c r="O14" s="470"/>
      <c r="P14" s="461"/>
      <c r="Q14" s="461"/>
      <c r="R14" s="461"/>
      <c r="S14" s="461"/>
      <c r="T14" s="461"/>
      <c r="U14" s="462"/>
      <c r="V14" s="420" t="s">
        <v>7</v>
      </c>
      <c r="W14" s="421"/>
      <c r="X14" s="421"/>
      <c r="Y14" s="422"/>
      <c r="Z14" s="426" t="s">
        <v>16</v>
      </c>
      <c r="AA14" s="427"/>
      <c r="AB14" s="427"/>
      <c r="AC14" s="428"/>
      <c r="AD14" s="432" t="s">
        <v>17</v>
      </c>
      <c r="AE14" s="433"/>
      <c r="AF14" s="433"/>
      <c r="AG14" s="434"/>
      <c r="AH14" s="438" t="s">
        <v>60</v>
      </c>
      <c r="AI14" s="439"/>
      <c r="AJ14" s="439"/>
      <c r="AK14" s="440"/>
      <c r="AL14" s="444" t="s">
        <v>220</v>
      </c>
      <c r="AM14" s="445"/>
      <c r="AN14" s="448" t="s">
        <v>19</v>
      </c>
      <c r="AO14" s="449"/>
      <c r="AP14" s="449"/>
      <c r="AQ14" s="449"/>
      <c r="AR14" s="450"/>
      <c r="AS14" s="451"/>
      <c r="AX14" s="9"/>
      <c r="AY14" s="296" t="s">
        <v>246</v>
      </c>
      <c r="AZ14" s="296" t="s">
        <v>246</v>
      </c>
      <c r="BA14" s="296" t="s">
        <v>244</v>
      </c>
      <c r="BB14" s="452" t="s">
        <v>245</v>
      </c>
      <c r="BC14" s="453"/>
      <c r="BD14" s="418"/>
      <c r="BE14" s="419"/>
      <c r="BF14" s="244"/>
      <c r="BG14" s="127"/>
      <c r="BH14" s="127"/>
      <c r="BI14" s="177" t="s">
        <v>229</v>
      </c>
      <c r="BJ14" s="178">
        <v>41</v>
      </c>
      <c r="BO14" s="10" t="s">
        <v>380</v>
      </c>
    </row>
    <row r="15" spans="1:77" s="3" customFormat="1" ht="13.9" customHeight="1">
      <c r="A15" s="1"/>
      <c r="B15" s="463"/>
      <c r="C15" s="464"/>
      <c r="D15" s="464"/>
      <c r="E15" s="464"/>
      <c r="F15" s="464"/>
      <c r="G15" s="464"/>
      <c r="H15" s="464"/>
      <c r="I15" s="465"/>
      <c r="J15" s="463"/>
      <c r="K15" s="464"/>
      <c r="L15" s="464"/>
      <c r="M15" s="464"/>
      <c r="N15" s="468"/>
      <c r="O15" s="471"/>
      <c r="P15" s="464"/>
      <c r="Q15" s="464"/>
      <c r="R15" s="464"/>
      <c r="S15" s="464"/>
      <c r="T15" s="464"/>
      <c r="U15" s="465"/>
      <c r="V15" s="423"/>
      <c r="W15" s="424"/>
      <c r="X15" s="424"/>
      <c r="Y15" s="425"/>
      <c r="Z15" s="429"/>
      <c r="AA15" s="430"/>
      <c r="AB15" s="430"/>
      <c r="AC15" s="431"/>
      <c r="AD15" s="435"/>
      <c r="AE15" s="436"/>
      <c r="AF15" s="436"/>
      <c r="AG15" s="437"/>
      <c r="AH15" s="441"/>
      <c r="AI15" s="442"/>
      <c r="AJ15" s="442"/>
      <c r="AK15" s="443"/>
      <c r="AL15" s="446"/>
      <c r="AM15" s="447"/>
      <c r="AN15" s="454"/>
      <c r="AO15" s="454"/>
      <c r="AP15" s="454"/>
      <c r="AQ15" s="454"/>
      <c r="AR15" s="454"/>
      <c r="AS15" s="455"/>
      <c r="AX15" s="9"/>
      <c r="AY15" s="187"/>
      <c r="AZ15" s="188" t="s">
        <v>240</v>
      </c>
      <c r="BA15" s="188" t="s">
        <v>243</v>
      </c>
      <c r="BB15" s="297" t="s">
        <v>241</v>
      </c>
      <c r="BC15" s="188" t="s">
        <v>252</v>
      </c>
      <c r="BD15" s="298" t="s">
        <v>114</v>
      </c>
      <c r="BE15" s="299" t="s">
        <v>115</v>
      </c>
      <c r="BF15" s="179" t="s">
        <v>230</v>
      </c>
      <c r="BG15" s="180" t="s">
        <v>231</v>
      </c>
      <c r="BH15" s="180" t="s">
        <v>232</v>
      </c>
      <c r="BI15" s="181" t="s">
        <v>233</v>
      </c>
      <c r="BJ15" s="182" t="s">
        <v>234</v>
      </c>
      <c r="BL15" s="22" t="s">
        <v>251</v>
      </c>
      <c r="BM15" s="22" t="s">
        <v>113</v>
      </c>
      <c r="BO15" s="3" t="s">
        <v>370</v>
      </c>
      <c r="BP15" s="3" t="s">
        <v>371</v>
      </c>
      <c r="BQ15" s="3" t="s">
        <v>372</v>
      </c>
      <c r="BR15" s="3" t="s">
        <v>373</v>
      </c>
      <c r="BS15" s="3" t="s">
        <v>375</v>
      </c>
      <c r="BT15" s="3" t="s">
        <v>376</v>
      </c>
      <c r="BU15" s="3" t="s">
        <v>379</v>
      </c>
    </row>
    <row r="16" spans="1:77" ht="18" customHeight="1" thickBot="1">
      <c r="B16" s="498"/>
      <c r="C16" s="499"/>
      <c r="D16" s="499"/>
      <c r="E16" s="499"/>
      <c r="F16" s="499"/>
      <c r="G16" s="499"/>
      <c r="H16" s="499"/>
      <c r="I16" s="500"/>
      <c r="J16" s="498"/>
      <c r="K16" s="499"/>
      <c r="L16" s="499"/>
      <c r="M16" s="499"/>
      <c r="N16" s="504"/>
      <c r="O16" s="300"/>
      <c r="P16" s="278" t="s">
        <v>0</v>
      </c>
      <c r="Q16" s="301"/>
      <c r="R16" s="278" t="s">
        <v>1</v>
      </c>
      <c r="S16" s="302"/>
      <c r="T16" s="506" t="s">
        <v>374</v>
      </c>
      <c r="U16" s="506"/>
      <c r="V16" s="507"/>
      <c r="W16" s="508"/>
      <c r="X16" s="508"/>
      <c r="Y16" s="303"/>
      <c r="Z16" s="304"/>
      <c r="AA16" s="305"/>
      <c r="AB16" s="305"/>
      <c r="AC16" s="303" t="s">
        <v>8</v>
      </c>
      <c r="AD16" s="304"/>
      <c r="AE16" s="305"/>
      <c r="AF16" s="305"/>
      <c r="AG16" s="306" t="s">
        <v>8</v>
      </c>
      <c r="AH16" s="509">
        <f>IF(V16="賃金で算定",V17+Z17-AD17,0)</f>
        <v>0</v>
      </c>
      <c r="AI16" s="510"/>
      <c r="AJ16" s="510"/>
      <c r="AK16" s="511"/>
      <c r="AL16" s="280"/>
      <c r="AM16" s="283"/>
      <c r="AN16" s="395"/>
      <c r="AO16" s="396"/>
      <c r="AP16" s="396"/>
      <c r="AQ16" s="396"/>
      <c r="AR16" s="396"/>
      <c r="AS16" s="306" t="s">
        <v>8</v>
      </c>
      <c r="AV16" s="24" t="str">
        <f>IF(OR(O16="",Q16=""),"", IF(O16&lt;20,DATE(O16+118,Q16,IF(S16="",1,S16)),DATE(O16+88,Q16,IF(S16="",1,S16))))</f>
        <v/>
      </c>
      <c r="AW16" s="362" t="str">
        <f>IF(AV16&lt;=設定シート!C$15,"昔",IF(OR(LEFT($F$26,2)="31",LEFT($F$26,2)="34",LEFT($F$26,2)="36",LEFT($F$26,2)="37"),IF(AV16&lt;=設定シート!E$23,"1",IF(AV16&lt;=設定シート!G$23,"2",IF(AV16&lt;=設定シート!M$23,"3","4"))),IF(AV16&lt;=設定シート!E$15,"1",IF(AV16&lt;=設定シート!G$15,"2","3"))))</f>
        <v>3</v>
      </c>
      <c r="AX16" s="363">
        <f>IF(OR(LEFT($F$26,2)="31",LEFT($F$26,2)="34",LEFT($F$26,2)="36",LEFT($F$26,2)="37"),IF(AV16&lt;=設定シート!$C$23,5,IF(AV16&lt;=設定シート!$E$23,7,IF(AV16&lt;=設定シート!$G$23,9,IF(AND(AV16&lt;=設定シート!$I$23,V16=""),11,IF(AND(AV16&lt;=設定シート!$I$23,V16="賃金で算定"),13,IF(AV16&lt;=設定シート!$K$23,15,IF(AV16&lt;=設定シート!$M$23,17,19))))))),IF(AV16&lt;=設定シート!$C$23,5,IF(AV16&lt;=設定シート!$E$15,7,IF(AV16&lt;=設定シート!$G$15,9,11))))</f>
        <v>11</v>
      </c>
      <c r="AY16" s="307"/>
      <c r="AZ16" s="308"/>
      <c r="BA16" s="309">
        <f>AN16</f>
        <v>0</v>
      </c>
      <c r="BB16" s="308"/>
      <c r="BC16" s="308"/>
      <c r="BD16" s="310">
        <v>1</v>
      </c>
      <c r="BE16" s="311">
        <v>1</v>
      </c>
      <c r="BF16" s="298">
        <v>1</v>
      </c>
      <c r="BG16" s="312">
        <v>16</v>
      </c>
      <c r="BH16" s="312">
        <v>24</v>
      </c>
      <c r="BI16" s="313" t="str">
        <f ca="1">IF(COUNTA(INDIRECT(ADDRESS(BG16,2)):INDIRECT(ADDRESS(BH16,2)))&gt;0,COUNTA(INDIRECT(ADDRESS(BG16,2)):INDIRECT(ADDRESS(BH16,2))),"")</f>
        <v/>
      </c>
      <c r="BJ16" s="314">
        <f ca="1">IF(ISERROR(LOOKUP(1,0/BI16:BI45,BF16:BF45)),LOOKUP(1,0/BF16:BF45,BF16:BF45),LOOKUP(1,0/BI16:BI45,BF16:BF45))</f>
        <v>30</v>
      </c>
      <c r="BO16" s="1">
        <f>IF(O16&lt;=VALUE(概算年度),O16+2018,O16+1988)</f>
        <v>2018</v>
      </c>
      <c r="BP16" s="1" t="b">
        <f>IF(BO16=2019,1)</f>
        <v>0</v>
      </c>
      <c r="BQ16" s="3">
        <f>IF(BO16&lt;=2018,1)</f>
        <v>1</v>
      </c>
      <c r="BR16" s="3" t="b">
        <f>IF(BO16&gt;=2020,1)</f>
        <v>0</v>
      </c>
      <c r="BS16" s="3" t="b">
        <f>IF(AND(O16=31,Q16=1,O17=31),1,IF(AND(O16=31,Q16=2,O17=31),2,IF(AND(O16=31,Q16=3,O17=31),3,IF(AND(O16=31,Q16=4,O17=31),4,IF(AND(O16&gt;VALUE(概算年度),O16&lt;31,O17=31),5)))))</f>
        <v>0</v>
      </c>
      <c r="BT16" s="3" t="b">
        <f>IF(OR(O16=31,O16=1),IF(AND(O17=1,OR(Q16=1,Q16=2,Q16=3,Q16=4,Q16=5)),1,IF(AND(O17=1,Q16=6),6,IF(AND(O17=1,Q16=7),7,IF(AND(O17=1,Q16=8),8,IF(AND(O17=1,Q16=9),9,IF(AND(O17=1,Q16=10),10,IF(AND(O17=1,Q16=11),11,IF(AND(O17=1,Q16=12),12)))))))),IF(O17=1,13))</f>
        <v>0</v>
      </c>
      <c r="BU16" s="3" t="b">
        <f>IF(AND(VALUE(概算年度)='報告書（事業主控）記載用'!O16,VALUE(概算年度)='報告書（事業主控）記載用'!O17),IF('報告書（事業主控）記載用'!Q16=1,1,IF('報告書（事業主控）記載用'!Q16=2,2,IF('報告書（事業主控）記載用'!Q16=3,3))))</f>
        <v>0</v>
      </c>
      <c r="BV16" s="3" t="b">
        <f>IF(BS16=1,"平31_1",IF(BS16=2,"平31_2",IF(BS16=3,"平31_3",IF(BS16=4,"平31_4",IF(BS16=5,"平31_1",IF(BT16=1,"_5月",IF(BT16=6,"_6月",IF(BT16=7,"_7月",IF(BT16=8,"_8月",IF(BT16=9,"_9月",IF(BT16=10,"_10月",IF(BT16=11,"_11月",IF(BT16=12,"_12月",IF(BT16=13,"_5月",IF(AND(O16=O17,O17&lt;&gt;VALUE(概算年度)),IF(Q16=1,"_1月",IF(Q16=2,"_2月",IF(Q16=3,"_3月",IF(Q16=4,"_4月",IF(Q16=5,"_5月",IF(Q16=6,"_6月",IF(Q16=7,"_7月",IF(Q16=8,"_8月",IF(Q16=9,"_9月",IF(Q16=10,"_10月",IF(Q16=11,"_11月",IF(Q16=12,"_12月")))))))))))),IF(BU16=1,"対象年1_3月",IF(BU16=2,"対象年2_3月",IF(BU16=3,"対象年3月",IF(O17=VALUE(概算年度),"対象年1_3月","_1月")))))))))))))))))))</f>
        <v>0</v>
      </c>
      <c r="BW16" s="3"/>
      <c r="BX16" s="3"/>
      <c r="BY16" s="3"/>
    </row>
    <row r="17" spans="2:74" ht="18" customHeight="1">
      <c r="B17" s="501"/>
      <c r="C17" s="502"/>
      <c r="D17" s="502"/>
      <c r="E17" s="502"/>
      <c r="F17" s="502"/>
      <c r="G17" s="502"/>
      <c r="H17" s="502"/>
      <c r="I17" s="503"/>
      <c r="J17" s="501"/>
      <c r="K17" s="502"/>
      <c r="L17" s="502"/>
      <c r="M17" s="502"/>
      <c r="N17" s="505"/>
      <c r="O17" s="114"/>
      <c r="P17" s="11" t="s">
        <v>0</v>
      </c>
      <c r="Q17" s="23"/>
      <c r="R17" s="11" t="s">
        <v>1</v>
      </c>
      <c r="S17" s="115"/>
      <c r="T17" s="512" t="s">
        <v>21</v>
      </c>
      <c r="U17" s="512"/>
      <c r="V17" s="489"/>
      <c r="W17" s="490"/>
      <c r="X17" s="490"/>
      <c r="Y17" s="490"/>
      <c r="Z17" s="489"/>
      <c r="AA17" s="490"/>
      <c r="AB17" s="490"/>
      <c r="AC17" s="490"/>
      <c r="AD17" s="489"/>
      <c r="AE17" s="490"/>
      <c r="AF17" s="490"/>
      <c r="AG17" s="491"/>
      <c r="AH17" s="492">
        <f>IF(V16="賃金で算定",0,V17+Z17-AD17)</f>
        <v>0</v>
      </c>
      <c r="AI17" s="492"/>
      <c r="AJ17" s="492"/>
      <c r="AK17" s="493"/>
      <c r="AL17" s="494">
        <f>IF(V16="賃金で算定","賃金で算定",IF(OR(V17=0,$F$26="",AV16=""),0,IF(OR(LEFT($F$26,2)="31",LEFT($F$26,2)="34",LEFT($F$26,2)="36",LEFT($F$26,2)="37"),VLOOKUP($F$26,労務比率2,AX16,FALSE),VLOOKUP($F$26,労務比率,AX16,FALSE))))</f>
        <v>0</v>
      </c>
      <c r="AM17" s="495"/>
      <c r="AN17" s="496">
        <f>IF(V16="賃金で算定",0,INT(AH17*AL17/100))</f>
        <v>0</v>
      </c>
      <c r="AO17" s="497"/>
      <c r="AP17" s="497"/>
      <c r="AQ17" s="497"/>
      <c r="AR17" s="497"/>
      <c r="AS17" s="238"/>
      <c r="AV17" s="24"/>
      <c r="AW17" s="25"/>
      <c r="AY17" s="190">
        <f>AH17</f>
        <v>0</v>
      </c>
      <c r="AZ17" s="189">
        <f>IF(AV16&lt;=設定シート!C$101,AH17,IF(AND(AV16&gt;=設定シート!E$101,AV16&lt;=設定シート!G$101),AH17*105/108,AH17))</f>
        <v>0</v>
      </c>
      <c r="BA17" s="188"/>
      <c r="BB17" s="189">
        <f>IF($AL17="賃金で算定",0,INT(AY17*$AL17/100))</f>
        <v>0</v>
      </c>
      <c r="BC17" s="189">
        <f>IF(AY17=AZ17,BB17,AZ17*$AL17/100)</f>
        <v>0</v>
      </c>
      <c r="BD17" s="310">
        <v>2</v>
      </c>
      <c r="BE17" s="311">
        <v>2</v>
      </c>
      <c r="BF17" s="298">
        <v>2</v>
      </c>
      <c r="BG17" s="312">
        <v>60</v>
      </c>
      <c r="BH17" s="312">
        <f>BG16+BG17</f>
        <v>76</v>
      </c>
      <c r="BI17" s="299" t="str">
        <f ca="1">IF(COUNTA(INDIRECT(ADDRESS(BG17,2)):INDIRECT(ADDRESS(BH17,2)))&gt;0,COUNTA(INDIRECT(ADDRESS(BG17,2)):INDIRECT(ADDRESS(BH17,2))),"")</f>
        <v/>
      </c>
      <c r="BJ17" s="22"/>
      <c r="BL17" s="22">
        <f>IF(AY17=AZ17,0,1)</f>
        <v>0</v>
      </c>
      <c r="BM17" s="22" t="str">
        <f>IF(BL17=1,AL17,"")</f>
        <v/>
      </c>
    </row>
    <row r="18" spans="2:74" ht="18" customHeight="1">
      <c r="B18" s="498"/>
      <c r="C18" s="499"/>
      <c r="D18" s="499"/>
      <c r="E18" s="499"/>
      <c r="F18" s="499"/>
      <c r="G18" s="499"/>
      <c r="H18" s="499"/>
      <c r="I18" s="500"/>
      <c r="J18" s="498"/>
      <c r="K18" s="499"/>
      <c r="L18" s="499"/>
      <c r="M18" s="499"/>
      <c r="N18" s="504"/>
      <c r="O18" s="300"/>
      <c r="P18" s="278" t="s">
        <v>31</v>
      </c>
      <c r="Q18" s="301"/>
      <c r="R18" s="278" t="s">
        <v>1</v>
      </c>
      <c r="S18" s="302"/>
      <c r="T18" s="506" t="s">
        <v>374</v>
      </c>
      <c r="U18" s="506"/>
      <c r="V18" s="507"/>
      <c r="W18" s="508"/>
      <c r="X18" s="508"/>
      <c r="Y18" s="315"/>
      <c r="Z18" s="316"/>
      <c r="AA18" s="317"/>
      <c r="AB18" s="317"/>
      <c r="AC18" s="315"/>
      <c r="AD18" s="316"/>
      <c r="AE18" s="317"/>
      <c r="AF18" s="317"/>
      <c r="AG18" s="318"/>
      <c r="AH18" s="509">
        <f>IF(V18="賃金で算定",V19+Z19-AD19,0)</f>
        <v>0</v>
      </c>
      <c r="AI18" s="510"/>
      <c r="AJ18" s="510"/>
      <c r="AK18" s="511"/>
      <c r="AL18" s="280"/>
      <c r="AM18" s="283"/>
      <c r="AN18" s="395"/>
      <c r="AO18" s="396"/>
      <c r="AP18" s="396"/>
      <c r="AQ18" s="396"/>
      <c r="AR18" s="396"/>
      <c r="AS18" s="319"/>
      <c r="AV18" s="24" t="str">
        <f>IF(OR(O18="",Q18=""),"", IF(O18&lt;20,DATE(O18+118,Q18,IF(S18="",1,S18)),DATE(O18+88,Q18,IF(S18="",1,S18))))</f>
        <v/>
      </c>
      <c r="AW18" s="362" t="str">
        <f>IF(AV18&lt;=設定シート!C$15,"昔",IF(OR(LEFT($F$26,2)="31",LEFT($F$26,2)="34",LEFT($F$26,2)="36",LEFT($F$26,2)="37"),IF(AV18&lt;=設定シート!E$23,"1",IF(AV18&lt;=設定シート!G$23,"2",IF(AV18&lt;=設定シート!M$23,"3","4"))),IF(AV18&lt;=設定シート!E$15,"1",IF(AV18&lt;=設定シート!G$15,"2","3"))))</f>
        <v>3</v>
      </c>
      <c r="AX18" s="363">
        <f>IF(OR(LEFT($F$26,2)="31",LEFT($F$26,2)="34",LEFT($F$26,2)="36",LEFT($F$26,2)="37"),IF(AV18&lt;=設定シート!$C$23,5,IF(AV18&lt;=設定シート!$E$23,7,IF(AV18&lt;=設定シート!$G$23,9,IF(AND(AV18&lt;=設定シート!$I$23,V18=""),11,IF(AND(AV18&lt;=設定シート!$I$23,V18="賃金で算定"),13,IF(AV18&lt;=設定シート!$K$23,15,IF(AV18&lt;=設定シート!$M$23,17,19))))))),IF(AV18&lt;=設定シート!$C$23,5,IF(AV18&lt;=設定シート!$E$15,7,IF(AV18&lt;=設定シート!$G$15,9,11))))</f>
        <v>11</v>
      </c>
      <c r="AY18" s="307"/>
      <c r="AZ18" s="308"/>
      <c r="BA18" s="309">
        <f t="shared" ref="BA18" si="0">AN18</f>
        <v>0</v>
      </c>
      <c r="BB18" s="308"/>
      <c r="BC18" s="308"/>
      <c r="BD18" s="345">
        <v>3</v>
      </c>
      <c r="BE18" s="311">
        <v>3</v>
      </c>
      <c r="BF18" s="298">
        <v>3</v>
      </c>
      <c r="BG18" s="312">
        <f t="shared" ref="BG18:BH33" si="1">BG17+$BJ$14</f>
        <v>101</v>
      </c>
      <c r="BH18" s="312">
        <f t="shared" si="1"/>
        <v>117</v>
      </c>
      <c r="BI18" s="299" t="str">
        <f ca="1">IF(COUNTA(INDIRECT(ADDRESS(BG18,2)):INDIRECT(ADDRESS(BH18,2)))&gt;0,COUNTA(INDIRECT(ADDRESS(BG18,2)):INDIRECT(ADDRESS(BH18,2))),"")</f>
        <v/>
      </c>
      <c r="BJ18" s="22"/>
      <c r="BL18" s="22"/>
      <c r="BM18" s="22"/>
      <c r="BO18" s="1">
        <f>IF(O18&lt;=VALUE(概算年度),O18+2018,O18+1988)</f>
        <v>2018</v>
      </c>
      <c r="BP18" s="1" t="b">
        <f>IF(BO18=2019,1)</f>
        <v>0</v>
      </c>
      <c r="BQ18" s="3">
        <f>IF(BO18&lt;=2018,1)</f>
        <v>1</v>
      </c>
      <c r="BR18" s="3" t="b">
        <f>IF(BO18&gt;=2020,1)</f>
        <v>0</v>
      </c>
      <c r="BS18" s="3" t="b">
        <f>IF(AND(O18=31,Q18=1,O19=31),1,IF(AND(O18=31,Q18=2,O19=31),2,IF(AND(O18=31,Q18=3,O19=31),3,IF(AND(O18=31,Q18=4,O19=31),4,IF(AND(O18&gt;VALUE(概算年度),O18&lt;31,O19=31),5)))))</f>
        <v>0</v>
      </c>
      <c r="BT18" s="3" t="b">
        <f>IF(OR(O18=31,O18=1),IF(AND(O19=1,OR(Q18=1,Q18=2,Q18=3,Q18=4,Q18=5)),1,IF(AND(O19=1,Q18=6),6,IF(AND(O19=1,Q18=7),7,IF(AND(O19=1,Q18=8),8,IF(AND(O19=1,Q18=9),9,IF(AND(O19=1,Q18=10),10,IF(AND(O19=1,Q18=11),11,IF(AND(O19=1,Q18=12),12)))))))),IF(O19=1,13))</f>
        <v>0</v>
      </c>
      <c r="BU18" s="3" t="b">
        <f>IF(AND(VALUE(概算年度)='報告書（事業主控）記載用'!O18,VALUE(概算年度)='報告書（事業主控）記載用'!O19),IF('報告書（事業主控）記載用'!Q18=1,1,IF('報告書（事業主控）記載用'!Q18=2,2,IF('報告書（事業主控）記載用'!Q18=3,3))))</f>
        <v>0</v>
      </c>
      <c r="BV18" s="3" t="b">
        <f>IF(BS18=1,"平31_1",IF(BS18=2,"平31_2",IF(BS18=3,"平31_3",IF(BS18=4,"平31_4",IF(BS18=5,"平31_1",IF(BT18=1,"_5月",IF(BT18=6,"_6月",IF(BT18=7,"_7月",IF(BT18=8,"_8月",IF(BT18=9,"_9月",IF(BT18=10,"_10月",IF(BT18=11,"_11月",IF(BT18=12,"_12月",IF(BT18=13,"_5月",IF(AND(O18=O19,O19&lt;&gt;VALUE(概算年度)),IF(Q18=1,"_1月",IF(Q18=2,"_2月",IF(Q18=3,"_3月",IF(Q18=4,"_4月",IF(Q18=5,"_5月",IF(Q18=6,"_6月",IF(Q18=7,"_7月",IF(Q18=8,"_8月",IF(Q18=9,"_9月",IF(Q18=10,"_10月",IF(Q18=11,"_11月",IF(Q18=12,"_12月")))))))))))),IF(BU18=1,"対象年1_3月",IF(BU18=2,"対象年2_3月",IF(BU18=3,"対象年3月",IF(O19=VALUE(概算年度),"対象年1_3月","_1月")))))))))))))))))))</f>
        <v>0</v>
      </c>
    </row>
    <row r="19" spans="2:74" ht="18" customHeight="1" thickBot="1">
      <c r="B19" s="501"/>
      <c r="C19" s="502"/>
      <c r="D19" s="502"/>
      <c r="E19" s="502"/>
      <c r="F19" s="502"/>
      <c r="G19" s="502"/>
      <c r="H19" s="502"/>
      <c r="I19" s="503"/>
      <c r="J19" s="501"/>
      <c r="K19" s="502"/>
      <c r="L19" s="502"/>
      <c r="M19" s="502"/>
      <c r="N19" s="505"/>
      <c r="O19" s="114"/>
      <c r="P19" s="11" t="s">
        <v>0</v>
      </c>
      <c r="Q19" s="23"/>
      <c r="R19" s="11" t="s">
        <v>1</v>
      </c>
      <c r="S19" s="115"/>
      <c r="T19" s="512" t="s">
        <v>21</v>
      </c>
      <c r="U19" s="512"/>
      <c r="V19" s="486"/>
      <c r="W19" s="487"/>
      <c r="X19" s="487"/>
      <c r="Y19" s="488"/>
      <c r="Z19" s="489"/>
      <c r="AA19" s="490"/>
      <c r="AB19" s="490"/>
      <c r="AC19" s="490"/>
      <c r="AD19" s="489"/>
      <c r="AE19" s="490"/>
      <c r="AF19" s="490"/>
      <c r="AG19" s="491"/>
      <c r="AH19" s="492">
        <f>IF(V18="賃金で算定",0,V19+Z19-AD19)</f>
        <v>0</v>
      </c>
      <c r="AI19" s="492"/>
      <c r="AJ19" s="492"/>
      <c r="AK19" s="493"/>
      <c r="AL19" s="494">
        <f>IF(V18="賃金で算定","賃金で算定",IF(OR(V19=0,$F$26="",AV18=""),0,IF(OR(LEFT($F$26,2)="31",LEFT($F$26,2)="34",LEFT($F$26,2)="36",LEFT($F$26,2)="37"),VLOOKUP($F$26,労務比率2,AX18,FALSE),VLOOKUP($F$26,労務比率,AX18,FALSE))))</f>
        <v>0</v>
      </c>
      <c r="AM19" s="495"/>
      <c r="AN19" s="496">
        <f>IF(V18="賃金で算定",0,INT(AH19*AL19/100))</f>
        <v>0</v>
      </c>
      <c r="AO19" s="497"/>
      <c r="AP19" s="497"/>
      <c r="AQ19" s="497"/>
      <c r="AR19" s="497"/>
      <c r="AS19" s="238"/>
      <c r="AV19" s="24"/>
      <c r="AW19" s="25"/>
      <c r="AY19" s="190">
        <f>AH19</f>
        <v>0</v>
      </c>
      <c r="AZ19" s="189">
        <f>IF(AV18&lt;=設定シート!C$101,AH19,IF(AND(AV18&gt;=設定シート!E$101,AV18&lt;=設定シート!G$101),AH19*105/108,AH19))</f>
        <v>0</v>
      </c>
      <c r="BA19" s="188"/>
      <c r="BB19" s="189">
        <f t="shared" ref="BB19" si="2">IF($AL19="賃金で算定",0,INT(AY19*$AL19/100))</f>
        <v>0</v>
      </c>
      <c r="BC19" s="343">
        <f>IF(AY19=AZ19,BB19,AZ19*$AL19/100)</f>
        <v>0</v>
      </c>
      <c r="BD19" s="320">
        <v>4</v>
      </c>
      <c r="BE19" s="344">
        <v>4</v>
      </c>
      <c r="BF19" s="298">
        <v>4</v>
      </c>
      <c r="BG19" s="312">
        <f t="shared" si="1"/>
        <v>142</v>
      </c>
      <c r="BH19" s="312">
        <f t="shared" si="1"/>
        <v>158</v>
      </c>
      <c r="BI19" s="299" t="str">
        <f ca="1">IF(COUNTA(INDIRECT(ADDRESS(BG19,2)):INDIRECT(ADDRESS(BH19,2)))&gt;0,COUNTA(INDIRECT(ADDRESS(BG19,2)):INDIRECT(ADDRESS(BH19,2))),"")</f>
        <v/>
      </c>
      <c r="BJ19" s="22"/>
      <c r="BL19" s="22">
        <f>IF(AY19=AZ19,0,1)</f>
        <v>0</v>
      </c>
      <c r="BM19" s="22" t="str">
        <f>IF(BL19=1,AL19,"")</f>
        <v/>
      </c>
    </row>
    <row r="20" spans="2:74" ht="18" customHeight="1">
      <c r="B20" s="498"/>
      <c r="C20" s="499"/>
      <c r="D20" s="499"/>
      <c r="E20" s="499"/>
      <c r="F20" s="499"/>
      <c r="G20" s="499"/>
      <c r="H20" s="499"/>
      <c r="I20" s="500"/>
      <c r="J20" s="498"/>
      <c r="K20" s="499"/>
      <c r="L20" s="499"/>
      <c r="M20" s="499"/>
      <c r="N20" s="504"/>
      <c r="O20" s="300"/>
      <c r="P20" s="278" t="s">
        <v>31</v>
      </c>
      <c r="Q20" s="301"/>
      <c r="R20" s="278" t="s">
        <v>1</v>
      </c>
      <c r="S20" s="302"/>
      <c r="T20" s="506" t="s">
        <v>374</v>
      </c>
      <c r="U20" s="506"/>
      <c r="V20" s="507"/>
      <c r="W20" s="508"/>
      <c r="X20" s="508"/>
      <c r="Y20" s="315"/>
      <c r="Z20" s="316"/>
      <c r="AA20" s="317"/>
      <c r="AB20" s="317"/>
      <c r="AC20" s="315"/>
      <c r="AD20" s="316"/>
      <c r="AE20" s="317"/>
      <c r="AF20" s="317"/>
      <c r="AG20" s="318"/>
      <c r="AH20" s="509">
        <f>IF(V20="賃金で算定",V21+Z21-AD21,0)</f>
        <v>0</v>
      </c>
      <c r="AI20" s="510"/>
      <c r="AJ20" s="510"/>
      <c r="AK20" s="511"/>
      <c r="AL20" s="280"/>
      <c r="AM20" s="283"/>
      <c r="AN20" s="395"/>
      <c r="AO20" s="396"/>
      <c r="AP20" s="396"/>
      <c r="AQ20" s="396"/>
      <c r="AR20" s="396"/>
      <c r="AS20" s="319"/>
      <c r="AV20" s="24" t="str">
        <f>IF(OR(O20="",Q20=""),"", IF(O20&lt;20,DATE(O20+118,Q20,IF(S20="",1,S20)),DATE(O20+88,Q20,IF(S20="",1,S20))))</f>
        <v/>
      </c>
      <c r="AW20" s="362" t="str">
        <f>IF(AV20&lt;=設定シート!C$15,"昔",IF(OR(LEFT($F$26,2)="31",LEFT($F$26,2)="34",LEFT($F$26,2)="36",LEFT($F$26,2)="37"),IF(AV20&lt;=設定シート!E$23,"1",IF(AV20&lt;=設定シート!G$23,"2",IF(AV20&lt;=設定シート!M$23,"3","4"))),IF(AV20&lt;=設定シート!E$15,"1",IF(AV20&lt;=設定シート!G$15,"2","3"))))</f>
        <v>3</v>
      </c>
      <c r="AX20" s="363">
        <f>IF(OR(LEFT($F$26,2)="31",LEFT($F$26,2)="34",LEFT($F$26,2)="36",LEFT($F$26,2)="37"),IF(AV20&lt;=設定シート!$C$23,5,IF(AV20&lt;=設定シート!$E$23,7,IF(AV20&lt;=設定シート!$G$23,9,IF(AND(AV20&lt;=設定シート!$I$23,V20=""),11,IF(AND(AV20&lt;=設定シート!$I$23,V20="賃金で算定"),13,IF(AV20&lt;=設定シート!$K$23,15,IF(AV20&lt;=設定シート!$M$23,17,19))))))),IF(AV20&lt;=設定シート!$C$23,5,IF(AV20&lt;=設定シート!$E$15,7,IF(AV20&lt;=設定シート!$G$15,9,11))))</f>
        <v>11</v>
      </c>
      <c r="AY20" s="307"/>
      <c r="AZ20" s="308"/>
      <c r="BA20" s="309">
        <f t="shared" ref="BA20" si="3">AN20</f>
        <v>0</v>
      </c>
      <c r="BB20" s="308"/>
      <c r="BC20" s="308"/>
      <c r="BE20" s="321">
        <v>5</v>
      </c>
      <c r="BF20" s="298">
        <v>5</v>
      </c>
      <c r="BG20" s="312">
        <f t="shared" si="1"/>
        <v>183</v>
      </c>
      <c r="BH20" s="312">
        <f t="shared" si="1"/>
        <v>199</v>
      </c>
      <c r="BI20" s="299" t="str">
        <f ca="1">IF(COUNTA(INDIRECT(ADDRESS(BG20,2)):INDIRECT(ADDRESS(BH20,2)))&gt;0,COUNTA(INDIRECT(ADDRESS(BG20,2)):INDIRECT(ADDRESS(BH20,2))),"")</f>
        <v/>
      </c>
      <c r="BJ20" s="22"/>
      <c r="BO20" s="1">
        <f>IF(O20&lt;=VALUE(概算年度),O20+2018,O20+1988)</f>
        <v>2018</v>
      </c>
      <c r="BP20" s="1" t="b">
        <f>IF(BO20=2019,1)</f>
        <v>0</v>
      </c>
      <c r="BQ20" s="3">
        <f>IF(BO20&lt;=2018,1)</f>
        <v>1</v>
      </c>
      <c r="BR20" s="3" t="b">
        <f>IF(BO20&gt;=2020,1)</f>
        <v>0</v>
      </c>
      <c r="BS20" s="3" t="b">
        <f>IF(AND(O20=31,Q20=1,O21=31),1,IF(AND(O20=31,Q20=2,O21=31),2,IF(AND(O20=31,Q20=3,O21=31),3,IF(AND(O20=31,Q20=4,O21=31),4,IF(AND(O20&gt;VALUE(概算年度),O20&lt;31,O21=31),5)))))</f>
        <v>0</v>
      </c>
      <c r="BT20" s="3" t="b">
        <f>IF(OR(O20=31,O20=1),IF(AND(O21=1,OR(Q20=1,Q20=2,Q20=3,Q20=4,Q20=5)),1,IF(AND(O21=1,Q20=6),6,IF(AND(O21=1,Q20=7),7,IF(AND(O21=1,Q20=8),8,IF(AND(O21=1,Q20=9),9,IF(AND(O21=1,Q20=10),10,IF(AND(O21=1,Q20=11),11,IF(AND(O21=1,Q20=12),12)))))))),IF(O21=1,13))</f>
        <v>0</v>
      </c>
      <c r="BU20" s="3" t="b">
        <f>IF(AND(VALUE(概算年度)='報告書（事業主控）記載用'!O20,VALUE(概算年度)='報告書（事業主控）記載用'!O21),IF('報告書（事業主控）記載用'!Q20=1,1,IF('報告書（事業主控）記載用'!Q20=2,2,IF('報告書（事業主控）記載用'!Q20=3,3))))</f>
        <v>0</v>
      </c>
      <c r="BV20" s="3" t="b">
        <f>IF(BS20=1,"平31_1",IF(BS20=2,"平31_2",IF(BS20=3,"平31_3",IF(BS20=4,"平31_4",IF(BS20=5,"平31_1",IF(BT20=1,"_5月",IF(BT20=6,"_6月",IF(BT20=7,"_7月",IF(BT20=8,"_8月",IF(BT20=9,"_9月",IF(BT20=10,"_10月",IF(BT20=11,"_11月",IF(BT20=12,"_12月",IF(BT20=13,"_5月",IF(AND(O20=O21,O21&lt;&gt;VALUE(概算年度)),IF(Q20=1,"_1月",IF(Q20=2,"_2月",IF(Q20=3,"_3月",IF(Q20=4,"_4月",IF(Q20=5,"_5月",IF(Q20=6,"_6月",IF(Q20=7,"_7月",IF(Q20=8,"_8月",IF(Q20=9,"_9月",IF(Q20=10,"_10月",IF(Q20=11,"_11月",IF(Q20=12,"_12月")))))))))))),IF(BU20=1,"対象年1_3月",IF(BU20=2,"対象年2_3月",IF(BU20=3,"対象年3月",IF(O21=VALUE(概算年度),"対象年1_3月","_1月")))))))))))))))))))</f>
        <v>0</v>
      </c>
    </row>
    <row r="21" spans="2:74" ht="18" customHeight="1">
      <c r="B21" s="501"/>
      <c r="C21" s="502"/>
      <c r="D21" s="502"/>
      <c r="E21" s="502"/>
      <c r="F21" s="502"/>
      <c r="G21" s="502"/>
      <c r="H21" s="502"/>
      <c r="I21" s="503"/>
      <c r="J21" s="501"/>
      <c r="K21" s="502"/>
      <c r="L21" s="502"/>
      <c r="M21" s="502"/>
      <c r="N21" s="505"/>
      <c r="O21" s="114"/>
      <c r="P21" s="11" t="s">
        <v>0</v>
      </c>
      <c r="Q21" s="23"/>
      <c r="R21" s="11" t="s">
        <v>1</v>
      </c>
      <c r="S21" s="115"/>
      <c r="T21" s="512" t="s">
        <v>21</v>
      </c>
      <c r="U21" s="512"/>
      <c r="V21" s="486"/>
      <c r="W21" s="487"/>
      <c r="X21" s="487"/>
      <c r="Y21" s="488"/>
      <c r="Z21" s="486"/>
      <c r="AA21" s="487"/>
      <c r="AB21" s="487"/>
      <c r="AC21" s="487"/>
      <c r="AD21" s="486"/>
      <c r="AE21" s="487"/>
      <c r="AF21" s="487"/>
      <c r="AG21" s="488"/>
      <c r="AH21" s="492">
        <f>IF(V20="賃金で算定",0,V21+Z21-AD21)</f>
        <v>0</v>
      </c>
      <c r="AI21" s="492"/>
      <c r="AJ21" s="492"/>
      <c r="AK21" s="493"/>
      <c r="AL21" s="494">
        <f>IF(V20="賃金で算定","賃金で算定",IF(OR(V21=0,$F$26="",AV20=""),0,IF(OR(LEFT($F$26,2)="31",LEFT($F$26,2)="34",LEFT($F$26,2)="36",LEFT($F$26,2)="37"),VLOOKUP($F$26,労務比率2,AX20,FALSE),VLOOKUP($F$26,労務比率,AX20,FALSE))))</f>
        <v>0</v>
      </c>
      <c r="AM21" s="495"/>
      <c r="AN21" s="496">
        <f>IF(V20="賃金で算定",0,INT(AH21*AL21/100))</f>
        <v>0</v>
      </c>
      <c r="AO21" s="497"/>
      <c r="AP21" s="497"/>
      <c r="AQ21" s="497"/>
      <c r="AR21" s="497"/>
      <c r="AS21" s="238"/>
      <c r="AV21" s="24"/>
      <c r="AW21" s="25"/>
      <c r="AY21" s="190">
        <f>AH21</f>
        <v>0</v>
      </c>
      <c r="AZ21" s="189">
        <f>IF(AV20&lt;=設定シート!C$101,AH21,IF(AND(AV20&gt;=設定シート!E$101,AV20&lt;=設定シート!G$101),AH21*105/108,AH21))</f>
        <v>0</v>
      </c>
      <c r="BA21" s="188"/>
      <c r="BB21" s="189">
        <f t="shared" ref="BB21" si="4">IF($AL21="賃金で算定",0,INT(AY21*$AL21/100))</f>
        <v>0</v>
      </c>
      <c r="BC21" s="189">
        <f>IF(AY21=AZ21,BB21,AZ21*$AL21/100)</f>
        <v>0</v>
      </c>
      <c r="BE21" s="321">
        <v>6</v>
      </c>
      <c r="BF21" s="298">
        <v>6</v>
      </c>
      <c r="BG21" s="312">
        <f t="shared" si="1"/>
        <v>224</v>
      </c>
      <c r="BH21" s="312">
        <f t="shared" si="1"/>
        <v>240</v>
      </c>
      <c r="BI21" s="299" t="str">
        <f ca="1">IF(COUNTA(INDIRECT(ADDRESS(BG21,2)):INDIRECT(ADDRESS(BH21,2)))&gt;0,COUNTA(INDIRECT(ADDRESS(BG21,2)):INDIRECT(ADDRESS(BH21,2))),"")</f>
        <v/>
      </c>
      <c r="BJ21" s="22"/>
      <c r="BL21" s="22">
        <f>IF(AY21=AZ21,0,1)</f>
        <v>0</v>
      </c>
      <c r="BM21" s="22" t="str">
        <f>IF(BL21=1,AL21,"")</f>
        <v/>
      </c>
    </row>
    <row r="22" spans="2:74" ht="18" customHeight="1">
      <c r="B22" s="498"/>
      <c r="C22" s="499"/>
      <c r="D22" s="499"/>
      <c r="E22" s="499"/>
      <c r="F22" s="499"/>
      <c r="G22" s="499"/>
      <c r="H22" s="499"/>
      <c r="I22" s="500"/>
      <c r="J22" s="498"/>
      <c r="K22" s="499"/>
      <c r="L22" s="499"/>
      <c r="M22" s="499"/>
      <c r="N22" s="504"/>
      <c r="O22" s="300"/>
      <c r="P22" s="278" t="s">
        <v>31</v>
      </c>
      <c r="Q22" s="301"/>
      <c r="R22" s="278" t="s">
        <v>1</v>
      </c>
      <c r="S22" s="302"/>
      <c r="T22" s="506" t="s">
        <v>374</v>
      </c>
      <c r="U22" s="506"/>
      <c r="V22" s="507"/>
      <c r="W22" s="508"/>
      <c r="X22" s="508"/>
      <c r="Y22" s="21"/>
      <c r="Z22" s="322"/>
      <c r="AA22" s="236"/>
      <c r="AB22" s="236"/>
      <c r="AC22" s="21"/>
      <c r="AD22" s="322"/>
      <c r="AE22" s="236"/>
      <c r="AF22" s="236"/>
      <c r="AG22" s="323"/>
      <c r="AH22" s="509">
        <f>IF(V22="賃金で算定",V23+Z23-AD23,0)</f>
        <v>0</v>
      </c>
      <c r="AI22" s="510"/>
      <c r="AJ22" s="510"/>
      <c r="AK22" s="511"/>
      <c r="AL22" s="280"/>
      <c r="AM22" s="283"/>
      <c r="AN22" s="395"/>
      <c r="AO22" s="396"/>
      <c r="AP22" s="396"/>
      <c r="AQ22" s="396"/>
      <c r="AR22" s="396"/>
      <c r="AS22" s="319"/>
      <c r="AV22" s="24" t="str">
        <f>IF(OR(O22="",Q22=""),"", IF(O22&lt;20,DATE(O22+118,Q22,IF(S22="",1,S22)),DATE(O22+88,Q22,IF(S22="",1,S22))))</f>
        <v/>
      </c>
      <c r="AW22" s="362" t="str">
        <f>IF(AV22&lt;=設定シート!C$15,"昔",IF(OR(LEFT($F$26,2)="31",LEFT($F$26,2)="34",LEFT($F$26,2)="36",LEFT($F$26,2)="37"),IF(AV22&lt;=設定シート!E$23,"1",IF(AV22&lt;=設定シート!G$23,"2",IF(AV22&lt;=設定シート!M$23,"3","4"))),IF(AV22&lt;=設定シート!E$15,"1",IF(AV22&lt;=設定シート!G$15,"2","3"))))</f>
        <v>3</v>
      </c>
      <c r="AX22" s="363">
        <f>IF(OR(LEFT($F$26,2)="31",LEFT($F$26,2)="34",LEFT($F$26,2)="36",LEFT($F$26,2)="37"),IF(AV22&lt;=設定シート!$C$23,5,IF(AV22&lt;=設定シート!$E$23,7,IF(AV22&lt;=設定シート!$G$23,9,IF(AND(AV22&lt;=設定シート!$I$23,V22=""),11,IF(AND(AV22&lt;=設定シート!$I$23,V22="賃金で算定"),13,IF(AV22&lt;=設定シート!$K$23,15,IF(AV22&lt;=設定シート!$M$23,17,19))))))),IF(AV22&lt;=設定シート!$C$23,5,IF(AV22&lt;=設定シート!$E$15,7,IF(AV22&lt;=設定シート!$G$15,9,11))))</f>
        <v>11</v>
      </c>
      <c r="AY22" s="307"/>
      <c r="AZ22" s="308"/>
      <c r="BA22" s="309">
        <f t="shared" ref="BA22" si="5">AN22</f>
        <v>0</v>
      </c>
      <c r="BB22" s="308"/>
      <c r="BC22" s="308"/>
      <c r="BE22" s="321">
        <v>7</v>
      </c>
      <c r="BF22" s="298">
        <v>7</v>
      </c>
      <c r="BG22" s="312">
        <f t="shared" si="1"/>
        <v>265</v>
      </c>
      <c r="BH22" s="312">
        <f t="shared" si="1"/>
        <v>281</v>
      </c>
      <c r="BI22" s="299" t="str">
        <f ca="1">IF(COUNTA(INDIRECT(ADDRESS(BG22,2)):INDIRECT(ADDRESS(BH22,2)))&gt;0,COUNTA(INDIRECT(ADDRESS(BG22,2)):INDIRECT(ADDRESS(BH22,2))),"")</f>
        <v/>
      </c>
      <c r="BJ22" s="22"/>
      <c r="BO22" s="1">
        <f>IF(O22&lt;=VALUE(概算年度),O22+2018,O22+1988)</f>
        <v>2018</v>
      </c>
      <c r="BP22" s="1" t="b">
        <f>IF(BO22=2019,1)</f>
        <v>0</v>
      </c>
      <c r="BQ22" s="3">
        <f>IF(BO22&lt;=2018,1)</f>
        <v>1</v>
      </c>
      <c r="BR22" s="3" t="b">
        <f>IF(BO22&gt;=2020,1)</f>
        <v>0</v>
      </c>
      <c r="BS22" s="3" t="b">
        <f>IF(AND(O22=31,Q22=1,O23=31),1,IF(AND(O22=31,Q22=2,O23=31),2,IF(AND(O22=31,Q22=3,O23=31),3,IF(AND(O22=31,Q22=4,O23=31),4,IF(AND(O22&gt;VALUE(概算年度),O22&lt;31,O23=31),5)))))</f>
        <v>0</v>
      </c>
      <c r="BT22" s="3" t="b">
        <f>IF(OR(O22=31,O22=1),IF(AND(O23=1,OR(Q22=1,Q22=2,Q22=3,Q22=4,Q22=5)),1,IF(AND(O23=1,Q22=6),6,IF(AND(O23=1,Q22=7),7,IF(AND(O23=1,Q22=8),8,IF(AND(O23=1,Q22=9),9,IF(AND(O23=1,Q22=10),10,IF(AND(O23=1,Q22=11),11,IF(AND(O23=1,Q22=12),12)))))))),IF(O23=1,13))</f>
        <v>0</v>
      </c>
      <c r="BU22" s="3" t="b">
        <f>IF(AND(VALUE(概算年度)='報告書（事業主控）記載用'!O22,VALUE(概算年度)='報告書（事業主控）記載用'!O23),IF('報告書（事業主控）記載用'!Q22=1,1,IF('報告書（事業主控）記載用'!Q22=2,2,IF('報告書（事業主控）記載用'!Q22=3,3))))</f>
        <v>0</v>
      </c>
      <c r="BV22" s="3" t="b">
        <f>IF(BS22=1,"平31_1",IF(BS22=2,"平31_2",IF(BS22=3,"平31_3",IF(BS22=4,"平31_4",IF(BS22=5,"平31_1",IF(BT22=1,"_5月",IF(BT22=6,"_6月",IF(BT22=7,"_7月",IF(BT22=8,"_8月",IF(BT22=9,"_9月",IF(BT22=10,"_10月",IF(BT22=11,"_11月",IF(BT22=12,"_12月",IF(BT22=13,"_5月",IF(AND(O22=O23,O23&lt;&gt;VALUE(概算年度)),IF(Q22=1,"_1月",IF(Q22=2,"_2月",IF(Q22=3,"_3月",IF(Q22=4,"_4月",IF(Q22=5,"_5月",IF(Q22=6,"_6月",IF(Q22=7,"_7月",IF(Q22=8,"_8月",IF(Q22=9,"_9月",IF(Q22=10,"_10月",IF(Q22=11,"_11月",IF(Q22=12,"_12月")))))))))))),IF(BU22=1,"対象年1_3月",IF(BU22=2,"対象年2_3月",IF(BU22=3,"対象年3月",IF(O23=VALUE(概算年度),"対象年1_3月","_1月")))))))))))))))))))</f>
        <v>0</v>
      </c>
    </row>
    <row r="23" spans="2:74" ht="18" customHeight="1">
      <c r="B23" s="501"/>
      <c r="C23" s="502"/>
      <c r="D23" s="502"/>
      <c r="E23" s="502"/>
      <c r="F23" s="502"/>
      <c r="G23" s="502"/>
      <c r="H23" s="502"/>
      <c r="I23" s="503"/>
      <c r="J23" s="501"/>
      <c r="K23" s="502"/>
      <c r="L23" s="502"/>
      <c r="M23" s="502"/>
      <c r="N23" s="505"/>
      <c r="O23" s="114"/>
      <c r="P23" s="11" t="s">
        <v>0</v>
      </c>
      <c r="Q23" s="23"/>
      <c r="R23" s="11" t="s">
        <v>1</v>
      </c>
      <c r="S23" s="115"/>
      <c r="T23" s="512" t="s">
        <v>21</v>
      </c>
      <c r="U23" s="512"/>
      <c r="V23" s="486"/>
      <c r="W23" s="487"/>
      <c r="X23" s="487"/>
      <c r="Y23" s="488"/>
      <c r="Z23" s="489"/>
      <c r="AA23" s="490"/>
      <c r="AB23" s="490"/>
      <c r="AC23" s="490"/>
      <c r="AD23" s="489"/>
      <c r="AE23" s="490"/>
      <c r="AF23" s="490"/>
      <c r="AG23" s="491"/>
      <c r="AH23" s="492">
        <f>IF(V22="賃金で算定",0,V23+Z23-AD23)</f>
        <v>0</v>
      </c>
      <c r="AI23" s="492"/>
      <c r="AJ23" s="492"/>
      <c r="AK23" s="493"/>
      <c r="AL23" s="494">
        <f>IF(V22="賃金で算定","賃金で算定",IF(OR(V23=0,$F$26="",AV22=""),0,IF(OR(LEFT($F$26,2)="31",LEFT($F$26,2)="34",LEFT($F$26,2)="36",LEFT($F$26,2)="37"),VLOOKUP($F$26,労務比率2,AX22,FALSE),VLOOKUP($F$26,労務比率,AX22,FALSE))))</f>
        <v>0</v>
      </c>
      <c r="AM23" s="495"/>
      <c r="AN23" s="496">
        <f>IF(V22="賃金で算定",0,INT(AH23*AL23/100))</f>
        <v>0</v>
      </c>
      <c r="AO23" s="497"/>
      <c r="AP23" s="497"/>
      <c r="AQ23" s="497"/>
      <c r="AR23" s="497"/>
      <c r="AS23" s="238"/>
      <c r="AV23" s="24"/>
      <c r="AW23" s="25"/>
      <c r="AY23" s="190">
        <f>AH23</f>
        <v>0</v>
      </c>
      <c r="AZ23" s="189">
        <f>IF(AV22&lt;=設定シート!C$101,AH23,IF(AND(AV22&gt;=設定シート!E$101,AV22&lt;=設定シート!G$101),AH23*105/108,AH23))</f>
        <v>0</v>
      </c>
      <c r="BA23" s="188"/>
      <c r="BB23" s="189">
        <f t="shared" ref="BB23" si="6">IF($AL23="賃金で算定",0,INT(AY23*$AL23/100))</f>
        <v>0</v>
      </c>
      <c r="BC23" s="189">
        <f>IF(AY23=AZ23,BB23,AZ23*$AL23/100)</f>
        <v>0</v>
      </c>
      <c r="BE23" s="321">
        <v>8</v>
      </c>
      <c r="BF23" s="298">
        <v>8</v>
      </c>
      <c r="BG23" s="312">
        <f t="shared" si="1"/>
        <v>306</v>
      </c>
      <c r="BH23" s="312">
        <f t="shared" si="1"/>
        <v>322</v>
      </c>
      <c r="BI23" s="299" t="str">
        <f ca="1">IF(COUNTA(INDIRECT(ADDRESS(BG23,2)):INDIRECT(ADDRESS(BH23,2)))&gt;0,COUNTA(INDIRECT(ADDRESS(BG23,2)):INDIRECT(ADDRESS(BH23,2))),"")</f>
        <v/>
      </c>
      <c r="BJ23" s="22"/>
      <c r="BL23" s="22">
        <f>IF(AY23=AZ23,0,1)</f>
        <v>0</v>
      </c>
      <c r="BM23" s="22" t="str">
        <f>IF(BL23=1,AL23,"")</f>
        <v/>
      </c>
    </row>
    <row r="24" spans="2:74" ht="18" customHeight="1">
      <c r="B24" s="498"/>
      <c r="C24" s="499"/>
      <c r="D24" s="499"/>
      <c r="E24" s="499"/>
      <c r="F24" s="499"/>
      <c r="G24" s="499"/>
      <c r="H24" s="499"/>
      <c r="I24" s="500"/>
      <c r="J24" s="498"/>
      <c r="K24" s="499"/>
      <c r="L24" s="499"/>
      <c r="M24" s="499"/>
      <c r="N24" s="504"/>
      <c r="O24" s="300"/>
      <c r="P24" s="278" t="s">
        <v>31</v>
      </c>
      <c r="Q24" s="301"/>
      <c r="R24" s="278" t="s">
        <v>1</v>
      </c>
      <c r="S24" s="302"/>
      <c r="T24" s="506" t="s">
        <v>374</v>
      </c>
      <c r="U24" s="506"/>
      <c r="V24" s="507"/>
      <c r="W24" s="508"/>
      <c r="X24" s="508"/>
      <c r="Y24" s="315"/>
      <c r="Z24" s="316"/>
      <c r="AA24" s="317"/>
      <c r="AB24" s="317"/>
      <c r="AC24" s="315"/>
      <c r="AD24" s="316"/>
      <c r="AE24" s="317"/>
      <c r="AF24" s="317"/>
      <c r="AG24" s="318"/>
      <c r="AH24" s="509">
        <f>IF(V24="賃金で算定",V25+Z25-AD25,0)</f>
        <v>0</v>
      </c>
      <c r="AI24" s="510"/>
      <c r="AJ24" s="510"/>
      <c r="AK24" s="511"/>
      <c r="AL24" s="280"/>
      <c r="AM24" s="283"/>
      <c r="AN24" s="395"/>
      <c r="AO24" s="396"/>
      <c r="AP24" s="396"/>
      <c r="AQ24" s="396"/>
      <c r="AR24" s="396"/>
      <c r="AS24" s="319"/>
      <c r="AV24" s="24" t="str">
        <f>IF(OR(O24="",Q24=""),"", IF(O24&lt;20,DATE(O24+118,Q24,IF(S24="",1,S24)),DATE(O24+88,Q24,IF(S24="",1,S24))))</f>
        <v/>
      </c>
      <c r="AW24" s="362" t="str">
        <f>IF(AV24&lt;=設定シート!C$15,"昔",IF(OR(LEFT($F$26,2)="31",LEFT($F$26,2)="34",LEFT($F$26,2)="36",LEFT($F$26,2)="37"),IF(AV24&lt;=設定シート!E$23,"1",IF(AV24&lt;=設定シート!G$23,"2",IF(AV24&lt;=設定シート!M$23,"3","4"))),IF(AV24&lt;=設定シート!E$15,"1",IF(AV24&lt;=設定シート!G$15,"2","3"))))</f>
        <v>3</v>
      </c>
      <c r="AX24" s="363">
        <f>IF(OR(LEFT($F$26,2)="31",LEFT($F$26,2)="34",LEFT($F$26,2)="36",LEFT($F$26,2)="37"),IF(AV24&lt;=設定シート!$C$23,5,IF(AV24&lt;=設定シート!$E$23,7,IF(AV24&lt;=設定シート!$G$23,9,IF(AND(AV24&lt;=設定シート!$I$23,V24=""),11,IF(AND(AV24&lt;=設定シート!$I$23,V24="賃金で算定"),13,IF(AV24&lt;=設定シート!$K$23,15,IF(AV24&lt;=設定シート!$M$23,17,19))))))),IF(AV24&lt;=設定シート!$C$23,5,IF(AV24&lt;=設定シート!$E$15,7,IF(AV24&lt;=設定シート!$G$15,9,11))))</f>
        <v>11</v>
      </c>
      <c r="AY24" s="307"/>
      <c r="AZ24" s="308"/>
      <c r="BA24" s="309">
        <f t="shared" ref="BA24" si="7">AN24</f>
        <v>0</v>
      </c>
      <c r="BB24" s="308"/>
      <c r="BC24" s="308"/>
      <c r="BE24" s="321">
        <v>9</v>
      </c>
      <c r="BF24" s="298">
        <v>9</v>
      </c>
      <c r="BG24" s="312">
        <f t="shared" si="1"/>
        <v>347</v>
      </c>
      <c r="BH24" s="312">
        <f t="shared" si="1"/>
        <v>363</v>
      </c>
      <c r="BI24" s="299" t="str">
        <f ca="1">IF(COUNTA(INDIRECT(ADDRESS(BG24,2)):INDIRECT(ADDRESS(BH24,2)))&gt;0,COUNTA(INDIRECT(ADDRESS(BG24,2)):INDIRECT(ADDRESS(BH24,2))),"")</f>
        <v/>
      </c>
      <c r="BJ24" s="22"/>
      <c r="BO24" s="1">
        <f>IF(O24&lt;=VALUE(概算年度),O24+2018,O24+1988)</f>
        <v>2018</v>
      </c>
      <c r="BP24" s="1" t="b">
        <f>IF(BO24=2019,1)</f>
        <v>0</v>
      </c>
      <c r="BQ24" s="3">
        <f>IF(BO24&lt;=2018,1)</f>
        <v>1</v>
      </c>
      <c r="BR24" s="3" t="b">
        <f>IF(BO24&gt;=2020,1)</f>
        <v>0</v>
      </c>
      <c r="BS24" s="3" t="b">
        <f>IF(AND(O24=31,Q24=1,O25=31),1,IF(AND(O24=31,Q24=2,O25=31),2,IF(AND(O24=31,Q24=3,O25=31),3,IF(AND(O24=31,Q24=4,O25=31),4,IF(AND(O24&gt;VALUE(概算年度),O24&lt;31,O25=31),5)))))</f>
        <v>0</v>
      </c>
      <c r="BT24" s="3" t="b">
        <f>IF(OR(O24=31,O24=1),IF(AND(O25=1,OR(Q24=1,Q24=2,Q24=3,Q24=4,Q24=5)),1,IF(AND(O25=1,Q24=6),6,IF(AND(O25=1,Q24=7),7,IF(AND(O25=1,Q24=8),8,IF(AND(O25=1,Q24=9),9,IF(AND(O25=1,Q24=10),10,IF(AND(O25=1,Q24=11),11,IF(AND(O25=1,Q24=12),12)))))))),IF(O25=1,13))</f>
        <v>0</v>
      </c>
      <c r="BU24" s="3" t="b">
        <f>IF(AND(VALUE(概算年度)='報告書（事業主控）記載用'!O24,VALUE(概算年度)='報告書（事業主控）記載用'!O25),IF('報告書（事業主控）記載用'!Q24=1,1,IF('報告書（事業主控）記載用'!Q24=2,2,IF('報告書（事業主控）記載用'!Q24=3,3))))</f>
        <v>0</v>
      </c>
      <c r="BV24" s="3" t="b">
        <f>IF(BS24=1,"平31_1",IF(BS24=2,"平31_2",IF(BS24=3,"平31_3",IF(BS24=4,"平31_4",IF(BS24=5,"平31_1",IF(BT24=1,"_5月",IF(BT24=6,"_6月",IF(BT24=7,"_7月",IF(BT24=8,"_8月",IF(BT24=9,"_9月",IF(BT24=10,"_10月",IF(BT24=11,"_11月",IF(BT24=12,"_12月",IF(BT24=13,"_5月",IF(AND(O24=O25,O25&lt;&gt;VALUE(概算年度)),IF(Q24=1,"_1月",IF(Q24=2,"_2月",IF(Q24=3,"_3月",IF(Q24=4,"_4月",IF(Q24=5,"_5月",IF(Q24=6,"_6月",IF(Q24=7,"_7月",IF(Q24=8,"_8月",IF(Q24=9,"_9月",IF(Q24=10,"_10月",IF(Q24=11,"_11月",IF(Q24=12,"_12月")))))))))))),IF(BU24=1,"対象年1_3月",IF(BU24=2,"対象年2_3月",IF(BU24=3,"対象年3月",IF(O25=VALUE(概算年度),"対象年1_3月","_1月")))))))))))))))))))</f>
        <v>0</v>
      </c>
    </row>
    <row r="25" spans="2:74" ht="18" customHeight="1">
      <c r="B25" s="501"/>
      <c r="C25" s="502"/>
      <c r="D25" s="502"/>
      <c r="E25" s="502"/>
      <c r="F25" s="502"/>
      <c r="G25" s="502"/>
      <c r="H25" s="502"/>
      <c r="I25" s="503"/>
      <c r="J25" s="501"/>
      <c r="K25" s="502"/>
      <c r="L25" s="502"/>
      <c r="M25" s="502"/>
      <c r="N25" s="505"/>
      <c r="O25" s="114"/>
      <c r="P25" s="11" t="s">
        <v>0</v>
      </c>
      <c r="Q25" s="23"/>
      <c r="R25" s="11" t="s">
        <v>1</v>
      </c>
      <c r="S25" s="115"/>
      <c r="T25" s="512" t="s">
        <v>21</v>
      </c>
      <c r="U25" s="512"/>
      <c r="V25" s="486"/>
      <c r="W25" s="487"/>
      <c r="X25" s="487"/>
      <c r="Y25" s="488"/>
      <c r="Z25" s="486"/>
      <c r="AA25" s="487"/>
      <c r="AB25" s="487"/>
      <c r="AC25" s="487"/>
      <c r="AD25" s="489"/>
      <c r="AE25" s="490"/>
      <c r="AF25" s="490"/>
      <c r="AG25" s="491"/>
      <c r="AH25" s="492">
        <f>IF(V24="賃金で算定",0,V25+Z25-AD25)</f>
        <v>0</v>
      </c>
      <c r="AI25" s="492"/>
      <c r="AJ25" s="492"/>
      <c r="AK25" s="493"/>
      <c r="AL25" s="494">
        <f>IF(V24="賃金で算定","賃金で算定",IF(OR(V25=0,$F$26="",AV24=""),0,IF(OR(LEFT($F$26,2)="31",LEFT($F$26,2)="34",LEFT($F$26,2)="36",LEFT($F$26,2)="37"),VLOOKUP($F$26,労務比率2,AX24,FALSE),VLOOKUP($F$26,労務比率,AX24,FALSE))))</f>
        <v>0</v>
      </c>
      <c r="AM25" s="495"/>
      <c r="AN25" s="496">
        <f>IF(V24="賃金で算定",0,INT(AH25*AL25/100))</f>
        <v>0</v>
      </c>
      <c r="AO25" s="497"/>
      <c r="AP25" s="497"/>
      <c r="AQ25" s="497"/>
      <c r="AR25" s="497"/>
      <c r="AS25" s="238"/>
      <c r="AV25" s="25"/>
      <c r="AW25" s="25"/>
      <c r="AY25" s="190">
        <f>AH25</f>
        <v>0</v>
      </c>
      <c r="AZ25" s="189">
        <f>IF(AV24&lt;=設定シート!C$101,AH25,IF(AND(AV24&gt;=設定シート!E$101,AV24&lt;=設定シート!G$101),AH25*105/108,AH25))</f>
        <v>0</v>
      </c>
      <c r="BA25" s="188"/>
      <c r="BB25" s="189">
        <f t="shared" ref="BB25" si="8">IF($AL25="賃金で算定",0,INT(AY25*$AL25/100))</f>
        <v>0</v>
      </c>
      <c r="BC25" s="189">
        <f>IF(AY25=AZ25,BB25,AZ25*$AL25/100)</f>
        <v>0</v>
      </c>
      <c r="BE25" s="321">
        <v>10</v>
      </c>
      <c r="BF25" s="298">
        <v>10</v>
      </c>
      <c r="BG25" s="312">
        <f t="shared" si="1"/>
        <v>388</v>
      </c>
      <c r="BH25" s="312">
        <f t="shared" si="1"/>
        <v>404</v>
      </c>
      <c r="BI25" s="299" t="str">
        <f ca="1">IF(COUNTA(INDIRECT(ADDRESS(BG25,2)):INDIRECT(ADDRESS(BH25,2)))&gt;0,COUNTA(INDIRECT(ADDRESS(BG25,2)):INDIRECT(ADDRESS(BH25,2))),"")</f>
        <v/>
      </c>
      <c r="BJ25" s="22"/>
      <c r="BL25" s="22">
        <f>IF(AY25=AZ25,0,1)</f>
        <v>0</v>
      </c>
      <c r="BM25" s="22" t="str">
        <f>IF(BL25=1,AL25,"")</f>
        <v/>
      </c>
    </row>
    <row r="26" spans="2:74" ht="18" customHeight="1">
      <c r="B26" s="407" t="s">
        <v>337</v>
      </c>
      <c r="C26" s="518"/>
      <c r="D26" s="518"/>
      <c r="E26" s="519"/>
      <c r="F26" s="526"/>
      <c r="G26" s="527"/>
      <c r="H26" s="527"/>
      <c r="I26" s="527"/>
      <c r="J26" s="527"/>
      <c r="K26" s="527"/>
      <c r="L26" s="527"/>
      <c r="M26" s="527"/>
      <c r="N26" s="528"/>
      <c r="O26" s="407" t="s">
        <v>264</v>
      </c>
      <c r="P26" s="518"/>
      <c r="Q26" s="518"/>
      <c r="R26" s="518"/>
      <c r="S26" s="518"/>
      <c r="T26" s="518"/>
      <c r="U26" s="519"/>
      <c r="V26" s="509">
        <f>AH26</f>
        <v>0</v>
      </c>
      <c r="W26" s="510"/>
      <c r="X26" s="510"/>
      <c r="Y26" s="511"/>
      <c r="Z26" s="316"/>
      <c r="AA26" s="317"/>
      <c r="AB26" s="317"/>
      <c r="AC26" s="315"/>
      <c r="AD26" s="316"/>
      <c r="AE26" s="317"/>
      <c r="AF26" s="317"/>
      <c r="AG26" s="315"/>
      <c r="AH26" s="509">
        <f>AH16+AH18+AH20+AH22+AH24</f>
        <v>0</v>
      </c>
      <c r="AI26" s="510"/>
      <c r="AJ26" s="510"/>
      <c r="AK26" s="511"/>
      <c r="AL26" s="285"/>
      <c r="AM26" s="287"/>
      <c r="AN26" s="509">
        <f>AN16+AN18+AN20+AN22+AN24</f>
        <v>0</v>
      </c>
      <c r="AO26" s="510"/>
      <c r="AP26" s="510"/>
      <c r="AQ26" s="510"/>
      <c r="AR26" s="510"/>
      <c r="AS26" s="319"/>
      <c r="AV26" s="22"/>
      <c r="AW26" s="22"/>
      <c r="AY26" s="307"/>
      <c r="AZ26" s="324"/>
      <c r="BA26" s="325">
        <f>BA16+BA18+BA20+BA22+BA24</f>
        <v>0</v>
      </c>
      <c r="BB26" s="309">
        <f>BB17+BB19+BB21+BB23+BB25</f>
        <v>0</v>
      </c>
      <c r="BC26" s="309">
        <f>SUMIF(BL17:BL25,0,BC17:BC25)+ROUNDDOWN(ROUNDDOWN(BL26*105/108,0)*BM26/100,0)</f>
        <v>0</v>
      </c>
      <c r="BE26" s="321">
        <v>11</v>
      </c>
      <c r="BF26" s="298">
        <v>11</v>
      </c>
      <c r="BG26" s="312">
        <f t="shared" si="1"/>
        <v>429</v>
      </c>
      <c r="BH26" s="312">
        <f t="shared" si="1"/>
        <v>445</v>
      </c>
      <c r="BI26" s="299" t="str">
        <f ca="1">IF(COUNTA(INDIRECT(ADDRESS(BG26,2)):INDIRECT(ADDRESS(BH26,2)))&gt;0,COUNTA(INDIRECT(ADDRESS(BG26,2)):INDIRECT(ADDRESS(BH26,2))),"")</f>
        <v/>
      </c>
      <c r="BJ26" s="22"/>
      <c r="BL26" s="22">
        <f>SUMIF(BL17:BL25,1,AH17:AK25)</f>
        <v>0</v>
      </c>
      <c r="BM26" s="22">
        <f>IF(COUNT(BM17:BM25)=0,0,SUM(BM17:BM25)/COUNT(BM17:BM25))</f>
        <v>0</v>
      </c>
    </row>
    <row r="27" spans="2:74" ht="18" customHeight="1" thickBot="1">
      <c r="B27" s="520"/>
      <c r="C27" s="521"/>
      <c r="D27" s="521"/>
      <c r="E27" s="522"/>
      <c r="F27" s="529"/>
      <c r="G27" s="530"/>
      <c r="H27" s="530"/>
      <c r="I27" s="530"/>
      <c r="J27" s="530"/>
      <c r="K27" s="530"/>
      <c r="L27" s="530"/>
      <c r="M27" s="530"/>
      <c r="N27" s="531"/>
      <c r="O27" s="520"/>
      <c r="P27" s="521"/>
      <c r="Q27" s="521"/>
      <c r="R27" s="521"/>
      <c r="S27" s="521"/>
      <c r="T27" s="521"/>
      <c r="U27" s="522"/>
      <c r="V27" s="513">
        <f>V17+V19+V21+V23+V25-V26</f>
        <v>0</v>
      </c>
      <c r="W27" s="516"/>
      <c r="X27" s="516"/>
      <c r="Y27" s="534"/>
      <c r="Z27" s="513">
        <f>Z17+Z19+Z21+Z23+Z25</f>
        <v>0</v>
      </c>
      <c r="AA27" s="514"/>
      <c r="AB27" s="514"/>
      <c r="AC27" s="515"/>
      <c r="AD27" s="513">
        <f>AD17+AD19+AD21+AD23+AD25</f>
        <v>0</v>
      </c>
      <c r="AE27" s="514"/>
      <c r="AF27" s="514"/>
      <c r="AG27" s="515"/>
      <c r="AH27" s="513">
        <f>AY27</f>
        <v>0</v>
      </c>
      <c r="AI27" s="492"/>
      <c r="AJ27" s="492"/>
      <c r="AK27" s="492"/>
      <c r="AL27" s="289"/>
      <c r="AM27" s="290"/>
      <c r="AN27" s="513">
        <f>BB27</f>
        <v>0</v>
      </c>
      <c r="AO27" s="516"/>
      <c r="AP27" s="516"/>
      <c r="AQ27" s="516"/>
      <c r="AR27" s="516"/>
      <c r="AS27" s="291"/>
      <c r="AV27" s="22"/>
      <c r="AW27" s="22"/>
      <c r="AY27" s="326">
        <f>AY17+AY19+AY21+AY23+AY25</f>
        <v>0</v>
      </c>
      <c r="AZ27" s="327"/>
      <c r="BA27" s="327"/>
      <c r="BB27" s="328">
        <f>BB26</f>
        <v>0</v>
      </c>
      <c r="BC27" s="329"/>
      <c r="BE27" s="330">
        <v>12</v>
      </c>
      <c r="BF27" s="298">
        <v>12</v>
      </c>
      <c r="BG27" s="312">
        <f>BG26+$BJ$14</f>
        <v>470</v>
      </c>
      <c r="BH27" s="312">
        <f>BH26+$BJ$14</f>
        <v>486</v>
      </c>
      <c r="BI27" s="299" t="str">
        <f ca="1">IF(COUNTA(INDIRECT(ADDRESS(BG27,2)):INDIRECT(ADDRESS(BH27,2)))&gt;0,COUNTA(INDIRECT(ADDRESS(BG27,2)):INDIRECT(ADDRESS(BH27,2))),"")</f>
        <v/>
      </c>
      <c r="BJ27" s="22"/>
    </row>
    <row r="28" spans="2:74" ht="18" customHeight="1">
      <c r="B28" s="523"/>
      <c r="C28" s="524"/>
      <c r="D28" s="524"/>
      <c r="E28" s="525"/>
      <c r="F28" s="532"/>
      <c r="G28" s="532"/>
      <c r="H28" s="532"/>
      <c r="I28" s="532"/>
      <c r="J28" s="532"/>
      <c r="K28" s="532"/>
      <c r="L28" s="532"/>
      <c r="M28" s="532"/>
      <c r="N28" s="533"/>
      <c r="O28" s="523"/>
      <c r="P28" s="524"/>
      <c r="Q28" s="524"/>
      <c r="R28" s="524"/>
      <c r="S28" s="524"/>
      <c r="T28" s="524"/>
      <c r="U28" s="525"/>
      <c r="V28" s="496"/>
      <c r="W28" s="497"/>
      <c r="X28" s="497"/>
      <c r="Y28" s="497"/>
      <c r="Z28" s="496"/>
      <c r="AA28" s="497"/>
      <c r="AB28" s="497"/>
      <c r="AC28" s="497"/>
      <c r="AD28" s="496"/>
      <c r="AE28" s="497"/>
      <c r="AF28" s="497"/>
      <c r="AG28" s="497"/>
      <c r="AH28" s="496">
        <f>AZ28</f>
        <v>0</v>
      </c>
      <c r="AI28" s="497"/>
      <c r="AJ28" s="497"/>
      <c r="AK28" s="517"/>
      <c r="AL28" s="239"/>
      <c r="AM28" s="240"/>
      <c r="AN28" s="496">
        <f>BC28</f>
        <v>0</v>
      </c>
      <c r="AO28" s="497"/>
      <c r="AP28" s="497"/>
      <c r="AQ28" s="497"/>
      <c r="AR28" s="497"/>
      <c r="AS28" s="238"/>
      <c r="AU28" s="116"/>
      <c r="AV28" s="22"/>
      <c r="AW28" s="22"/>
      <c r="AY28" s="192"/>
      <c r="AZ28" s="193">
        <f>IF(AZ17+AZ19+AZ21+AZ23+AZ25=AY27,0,ROUNDDOWN(AZ17+AZ19+AZ21+AZ23+AZ25,0))</f>
        <v>0</v>
      </c>
      <c r="BA28" s="191"/>
      <c r="BB28" s="191"/>
      <c r="BC28" s="193">
        <f>IF(BC26=BB27,0,BC26)</f>
        <v>0</v>
      </c>
      <c r="BF28" s="298">
        <v>13</v>
      </c>
      <c r="BG28" s="312">
        <f t="shared" si="1"/>
        <v>511</v>
      </c>
      <c r="BH28" s="312">
        <f t="shared" si="1"/>
        <v>527</v>
      </c>
      <c r="BI28" s="299" t="str">
        <f ca="1">IF(COUNTA(INDIRECT(ADDRESS(BG28,2)):INDIRECT(ADDRESS(BH28,2)))&gt;0,COUNTA(INDIRECT(ADDRESS(BG28,2)):INDIRECT(ADDRESS(BH28,2))),"")</f>
        <v/>
      </c>
      <c r="BJ28" s="22"/>
    </row>
    <row r="29" spans="2:74" ht="15.75" customHeight="1">
      <c r="D29" s="2" t="s">
        <v>22</v>
      </c>
      <c r="AD29" s="1" t="str">
        <f>IF(AND($F26="",$V26+$V27&gt;0),"事業の種類を選択してください。","")</f>
        <v/>
      </c>
      <c r="AN29" s="397">
        <f>IF(AN26=0,0,AN26+IF(AN28=0,AN27,AN28))</f>
        <v>0</v>
      </c>
      <c r="AO29" s="397"/>
      <c r="AP29" s="397"/>
      <c r="AQ29" s="397"/>
      <c r="AR29" s="397"/>
      <c r="BF29" s="298">
        <v>14</v>
      </c>
      <c r="BG29" s="312">
        <f t="shared" si="1"/>
        <v>552</v>
      </c>
      <c r="BH29" s="312">
        <f t="shared" si="1"/>
        <v>568</v>
      </c>
      <c r="BI29" s="299" t="str">
        <f ca="1">IF(COUNTA(INDIRECT(ADDRESS(BG29,2)):INDIRECT(ADDRESS(BH29,2)))&gt;0,COUNTA(INDIRECT(ADDRESS(BG29,2)):INDIRECT(ADDRESS(BH29,2))),"")</f>
        <v/>
      </c>
      <c r="BJ29" s="22"/>
    </row>
    <row r="30" spans="2:74" ht="15" customHeight="1">
      <c r="AG30" s="9"/>
      <c r="AI30" s="10" t="s">
        <v>339</v>
      </c>
      <c r="AJ30" s="541"/>
      <c r="AK30" s="541"/>
      <c r="AL30" s="541"/>
      <c r="AM30" s="512" t="s">
        <v>175</v>
      </c>
      <c r="AN30" s="512"/>
      <c r="AO30" s="542"/>
      <c r="AP30" s="542"/>
      <c r="AQ30" s="542"/>
      <c r="AR30" s="542"/>
      <c r="AS30" s="11" t="s">
        <v>312</v>
      </c>
      <c r="AV30" s="24"/>
      <c r="BF30" s="298">
        <v>15</v>
      </c>
      <c r="BG30" s="312">
        <f t="shared" si="1"/>
        <v>593</v>
      </c>
      <c r="BH30" s="312">
        <f t="shared" si="1"/>
        <v>609</v>
      </c>
      <c r="BI30" s="299" t="str">
        <f ca="1">IF(COUNTA(INDIRECT(ADDRESS(BG30,2)):INDIRECT(ADDRESS(BH30,2)))&gt;0,COUNTA(INDIRECT(ADDRESS(BG30,2)):INDIRECT(ADDRESS(BH30,2))),"")</f>
        <v/>
      </c>
      <c r="BJ30" s="22"/>
    </row>
    <row r="31" spans="2:74" ht="15" customHeight="1">
      <c r="D31" s="539"/>
      <c r="E31" s="539"/>
      <c r="F31" s="12" t="s">
        <v>0</v>
      </c>
      <c r="G31" s="539"/>
      <c r="H31" s="539"/>
      <c r="I31" s="12" t="s">
        <v>1</v>
      </c>
      <c r="J31" s="539"/>
      <c r="K31" s="539"/>
      <c r="L31" s="12" t="s">
        <v>23</v>
      </c>
      <c r="AG31" s="13"/>
      <c r="AI31" s="10" t="s">
        <v>362</v>
      </c>
      <c r="AJ31" s="542"/>
      <c r="AK31" s="542"/>
      <c r="AL31" s="11" t="s">
        <v>175</v>
      </c>
      <c r="AM31" s="542"/>
      <c r="AN31" s="542"/>
      <c r="AO31" s="11" t="s">
        <v>311</v>
      </c>
      <c r="AP31" s="542"/>
      <c r="AQ31" s="542"/>
      <c r="AR31" s="542"/>
      <c r="AS31" s="11" t="s">
        <v>312</v>
      </c>
      <c r="BF31" s="298">
        <v>16</v>
      </c>
      <c r="BG31" s="312">
        <f t="shared" si="1"/>
        <v>634</v>
      </c>
      <c r="BH31" s="312">
        <f t="shared" si="1"/>
        <v>650</v>
      </c>
      <c r="BI31" s="299" t="str">
        <f ca="1">IF(COUNTA(INDIRECT(ADDRESS(BG31,2)):INDIRECT(ADDRESS(BH31,2)))&gt;0,COUNTA(INDIRECT(ADDRESS(BG31,2)):INDIRECT(ADDRESS(BH31,2))),"")</f>
        <v/>
      </c>
      <c r="BJ31" s="22"/>
    </row>
    <row r="32" spans="2:74" ht="18" customHeight="1">
      <c r="D32" s="9"/>
      <c r="E32" s="9"/>
      <c r="F32" s="9"/>
      <c r="G32" s="9"/>
      <c r="AA32" s="535" t="s">
        <v>24</v>
      </c>
      <c r="AB32" s="535"/>
      <c r="AC32" s="536"/>
      <c r="AD32" s="536"/>
      <c r="AE32" s="536"/>
      <c r="AF32" s="536"/>
      <c r="AG32" s="536"/>
      <c r="AH32" s="536"/>
      <c r="AI32" s="536"/>
      <c r="AJ32" s="536"/>
      <c r="AK32" s="536"/>
      <c r="AL32" s="536"/>
      <c r="AM32" s="536"/>
      <c r="AN32" s="536"/>
      <c r="AO32" s="536"/>
      <c r="AP32" s="536"/>
      <c r="AQ32" s="536"/>
      <c r="AR32" s="536"/>
      <c r="AS32" s="536"/>
      <c r="BF32" s="298">
        <v>17</v>
      </c>
      <c r="BG32" s="312">
        <f t="shared" si="1"/>
        <v>675</v>
      </c>
      <c r="BH32" s="312">
        <f t="shared" si="1"/>
        <v>691</v>
      </c>
      <c r="BI32" s="299" t="str">
        <f ca="1">IF(COUNTA(INDIRECT(ADDRESS(BG32,2)):INDIRECT(ADDRESS(BH32,2)))&gt;0,COUNTA(INDIRECT(ADDRESS(BG32,2)):INDIRECT(ADDRESS(BH32,2))),"")</f>
        <v/>
      </c>
      <c r="BJ32" s="22"/>
    </row>
    <row r="33" spans="2:62" ht="15" customHeight="1">
      <c r="D33" s="9"/>
      <c r="E33" s="9"/>
      <c r="F33" s="9"/>
      <c r="G33" s="9"/>
      <c r="H33" s="3"/>
      <c r="X33" s="537" t="s">
        <v>25</v>
      </c>
      <c r="Y33" s="537"/>
      <c r="Z33" s="537"/>
      <c r="AA33" s="2"/>
      <c r="AB33" s="2"/>
      <c r="AC33" s="538"/>
      <c r="AD33" s="538"/>
      <c r="AE33" s="538"/>
      <c r="AF33" s="538"/>
      <c r="AG33" s="538"/>
      <c r="AH33" s="538"/>
      <c r="AI33" s="538"/>
      <c r="AJ33" s="538"/>
      <c r="AK33" s="538"/>
      <c r="AL33" s="538"/>
      <c r="AM33" s="538"/>
      <c r="AN33" s="538"/>
      <c r="AS33" s="14"/>
      <c r="BF33" s="298">
        <v>18</v>
      </c>
      <c r="BG33" s="312">
        <f t="shared" si="1"/>
        <v>716</v>
      </c>
      <c r="BH33" s="312">
        <f t="shared" si="1"/>
        <v>732</v>
      </c>
      <c r="BI33" s="299" t="str">
        <f ca="1">IF(COUNTA(INDIRECT(ADDRESS(BG33,2)):INDIRECT(ADDRESS(BH33,2)))&gt;0,COUNTA(INDIRECT(ADDRESS(BG33,2)):INDIRECT(ADDRESS(BH33,2))),"")</f>
        <v/>
      </c>
      <c r="BJ33" s="22"/>
    </row>
    <row r="34" spans="2:62" ht="15" customHeight="1">
      <c r="D34" s="539"/>
      <c r="E34" s="539"/>
      <c r="F34" s="539"/>
      <c r="G34" s="539"/>
      <c r="H34" s="12" t="s">
        <v>26</v>
      </c>
      <c r="I34" s="12"/>
      <c r="J34" s="12"/>
      <c r="K34" s="12"/>
      <c r="L34" s="12"/>
      <c r="M34" s="12"/>
      <c r="N34" s="12"/>
      <c r="O34" s="12"/>
      <c r="P34" s="12"/>
      <c r="Q34" s="12"/>
      <c r="R34" s="15"/>
      <c r="S34" s="12"/>
      <c r="Y34" s="9"/>
      <c r="Z34" s="9"/>
      <c r="AA34" s="535" t="s">
        <v>27</v>
      </c>
      <c r="AB34" s="535"/>
      <c r="AC34" s="540"/>
      <c r="AD34" s="540"/>
      <c r="AE34" s="540"/>
      <c r="AF34" s="540"/>
      <c r="AG34" s="540"/>
      <c r="AH34" s="540"/>
      <c r="AI34" s="540"/>
      <c r="AJ34" s="540"/>
      <c r="AK34" s="540"/>
      <c r="AL34" s="540"/>
      <c r="AM34" s="540"/>
      <c r="AN34" s="540"/>
      <c r="AO34" s="34"/>
      <c r="AP34" s="34"/>
      <c r="AQ34" s="34"/>
      <c r="AR34" s="34"/>
      <c r="AS34" s="237"/>
      <c r="BF34" s="298">
        <v>19</v>
      </c>
      <c r="BG34" s="312">
        <f t="shared" ref="BG34:BH45" si="9">BG33+$BJ$14</f>
        <v>757</v>
      </c>
      <c r="BH34" s="312">
        <f t="shared" si="9"/>
        <v>773</v>
      </c>
      <c r="BI34" s="299" t="str">
        <f ca="1">IF(COUNTA(INDIRECT(ADDRESS(BG34,2)):INDIRECT(ADDRESS(BH34,2)))&gt;0,COUNTA(INDIRECT(ADDRESS(BG34,2)):INDIRECT(ADDRESS(BH34,2))),"")</f>
        <v/>
      </c>
      <c r="BJ34" s="22"/>
    </row>
    <row r="35" spans="2:62" ht="15" customHeight="1">
      <c r="AC35" s="2"/>
      <c r="AD35" s="3" t="s">
        <v>342</v>
      </c>
      <c r="BF35" s="298">
        <v>20</v>
      </c>
      <c r="BG35" s="312">
        <f t="shared" si="9"/>
        <v>798</v>
      </c>
      <c r="BH35" s="312">
        <f t="shared" si="9"/>
        <v>814</v>
      </c>
      <c r="BI35" s="299" t="str">
        <f ca="1">IF(COUNTA(INDIRECT(ADDRESS(BG35,2)):INDIRECT(ADDRESS(BH35,2)))&gt;0,COUNTA(INDIRECT(ADDRESS(BG35,2)):INDIRECT(ADDRESS(BH35,2))),"")</f>
        <v/>
      </c>
      <c r="BJ35" s="22"/>
    </row>
    <row r="36" spans="2:62" ht="16.149999999999999" customHeight="1">
      <c r="D36" s="16" t="s">
        <v>28</v>
      </c>
      <c r="E36" s="16"/>
      <c r="F36" s="2"/>
      <c r="G36" s="2"/>
      <c r="H36" s="2"/>
      <c r="I36" s="2"/>
      <c r="J36" s="2"/>
      <c r="K36" s="2"/>
      <c r="L36" s="2"/>
      <c r="M36" s="2"/>
      <c r="N36" s="2"/>
      <c r="O36" s="2"/>
      <c r="P36" s="2"/>
      <c r="Q36" s="2"/>
      <c r="R36" s="2"/>
      <c r="S36" s="2"/>
      <c r="T36" s="2"/>
      <c r="U36" s="2"/>
      <c r="V36" s="2"/>
      <c r="W36" s="2"/>
      <c r="X36" s="2"/>
      <c r="AA36" s="547" t="s">
        <v>29</v>
      </c>
      <c r="AB36" s="548"/>
      <c r="AC36" s="553" t="s">
        <v>343</v>
      </c>
      <c r="AD36" s="554"/>
      <c r="AE36" s="554"/>
      <c r="AF36" s="554"/>
      <c r="AG36" s="554"/>
      <c r="AH36" s="555"/>
      <c r="AI36" s="17"/>
      <c r="AJ36" s="559" t="s">
        <v>363</v>
      </c>
      <c r="AK36" s="559"/>
      <c r="AL36" s="559"/>
      <c r="AM36" s="559"/>
      <c r="AN36" s="559"/>
      <c r="AO36" s="20"/>
      <c r="AP36" s="561" t="s">
        <v>345</v>
      </c>
      <c r="AQ36" s="562"/>
      <c r="AR36" s="562"/>
      <c r="AS36" s="563"/>
      <c r="BF36" s="298">
        <v>21</v>
      </c>
      <c r="BG36" s="312">
        <f t="shared" si="9"/>
        <v>839</v>
      </c>
      <c r="BH36" s="312">
        <f t="shared" si="9"/>
        <v>855</v>
      </c>
      <c r="BI36" s="299" t="str">
        <f ca="1">IF(COUNTA(INDIRECT(ADDRESS(BG36,2)):INDIRECT(ADDRESS(BH36,2)))&gt;0,COUNTA(INDIRECT(ADDRESS(BG36,2)):INDIRECT(ADDRESS(BH36,2))),"")</f>
        <v/>
      </c>
      <c r="BJ36" s="22"/>
    </row>
    <row r="37" spans="2:62" ht="16.149999999999999" customHeight="1">
      <c r="D37" s="292" t="s">
        <v>346</v>
      </c>
      <c r="E37" s="16"/>
      <c r="F37" s="2"/>
      <c r="G37" s="2"/>
      <c r="H37" s="2"/>
      <c r="I37" s="2"/>
      <c r="J37" s="2"/>
      <c r="K37" s="2"/>
      <c r="L37" s="2"/>
      <c r="M37" s="2"/>
      <c r="N37" s="2"/>
      <c r="O37" s="2"/>
      <c r="P37" s="2"/>
      <c r="Q37" s="2"/>
      <c r="R37" s="2"/>
      <c r="S37" s="2"/>
      <c r="T37" s="2"/>
      <c r="U37" s="2"/>
      <c r="V37" s="2"/>
      <c r="W37" s="2"/>
      <c r="X37" s="2"/>
      <c r="AA37" s="549"/>
      <c r="AB37" s="550"/>
      <c r="AC37" s="556"/>
      <c r="AD37" s="557"/>
      <c r="AE37" s="557"/>
      <c r="AF37" s="557"/>
      <c r="AG37" s="557"/>
      <c r="AH37" s="558"/>
      <c r="AI37" s="3"/>
      <c r="AJ37" s="560"/>
      <c r="AK37" s="560"/>
      <c r="AL37" s="560"/>
      <c r="AM37" s="560"/>
      <c r="AN37" s="560"/>
      <c r="AO37" s="19"/>
      <c r="AP37" s="564"/>
      <c r="AQ37" s="565"/>
      <c r="AR37" s="565"/>
      <c r="AS37" s="566"/>
      <c r="BF37" s="298">
        <v>22</v>
      </c>
      <c r="BG37" s="312">
        <f t="shared" si="9"/>
        <v>880</v>
      </c>
      <c r="BH37" s="312">
        <f t="shared" si="9"/>
        <v>896</v>
      </c>
      <c r="BI37" s="299" t="str">
        <f ca="1">IF(COUNTA(INDIRECT(ADDRESS(BG37,2)):INDIRECT(ADDRESS(BH37,2)))&gt;0,COUNTA(INDIRECT(ADDRESS(BG37,2)):INDIRECT(ADDRESS(BH37,2))),"")</f>
        <v/>
      </c>
      <c r="BJ37" s="22"/>
    </row>
    <row r="38" spans="2:62" ht="16.149999999999999" customHeight="1">
      <c r="D38" s="16" t="s">
        <v>364</v>
      </c>
      <c r="E38" s="16"/>
      <c r="F38" s="2"/>
      <c r="G38" s="2"/>
      <c r="H38" s="2"/>
      <c r="I38" s="2"/>
      <c r="J38" s="2"/>
      <c r="K38" s="2"/>
      <c r="L38" s="2"/>
      <c r="M38" s="2"/>
      <c r="N38" s="2"/>
      <c r="O38" s="2"/>
      <c r="P38" s="2"/>
      <c r="Q38" s="2"/>
      <c r="R38" s="2"/>
      <c r="S38" s="2"/>
      <c r="T38" s="2"/>
      <c r="U38" s="2"/>
      <c r="V38" s="2"/>
      <c r="W38" s="2"/>
      <c r="X38" s="2"/>
      <c r="AA38" s="549"/>
      <c r="AB38" s="550"/>
      <c r="AC38" s="585"/>
      <c r="AD38" s="586"/>
      <c r="AE38" s="586"/>
      <c r="AF38" s="586"/>
      <c r="AG38" s="586"/>
      <c r="AH38" s="587"/>
      <c r="AI38" s="567"/>
      <c r="AJ38" s="568"/>
      <c r="AK38" s="568"/>
      <c r="AL38" s="568"/>
      <c r="AM38" s="568"/>
      <c r="AN38" s="568"/>
      <c r="AO38" s="571"/>
      <c r="AP38" s="573"/>
      <c r="AQ38" s="574"/>
      <c r="AR38" s="574"/>
      <c r="AS38" s="575"/>
      <c r="BF38" s="298">
        <v>23</v>
      </c>
      <c r="BG38" s="312">
        <f t="shared" si="9"/>
        <v>921</v>
      </c>
      <c r="BH38" s="312">
        <f t="shared" si="9"/>
        <v>937</v>
      </c>
      <c r="BI38" s="299" t="str">
        <f ca="1">IF(COUNTA(INDIRECT(ADDRESS(BG38,2)):INDIRECT(ADDRESS(BH38,2)))&gt;0,COUNTA(INDIRECT(ADDRESS(BG38,2)):INDIRECT(ADDRESS(BH38,2))),"")</f>
        <v/>
      </c>
      <c r="BJ38" s="22"/>
    </row>
    <row r="39" spans="2:62" ht="16.149999999999999" customHeight="1">
      <c r="D39" s="18"/>
      <c r="E39" s="16"/>
      <c r="F39" s="2"/>
      <c r="G39" s="2"/>
      <c r="H39" s="2"/>
      <c r="I39" s="2"/>
      <c r="J39" s="2"/>
      <c r="K39" s="2"/>
      <c r="L39" s="2"/>
      <c r="M39" s="2"/>
      <c r="N39" s="2"/>
      <c r="O39" s="2"/>
      <c r="P39" s="2"/>
      <c r="Q39" s="2"/>
      <c r="R39" s="2"/>
      <c r="S39" s="2"/>
      <c r="T39" s="2"/>
      <c r="U39" s="2"/>
      <c r="V39" s="2"/>
      <c r="W39" s="2"/>
      <c r="X39" s="2"/>
      <c r="AA39" s="551"/>
      <c r="AB39" s="552"/>
      <c r="AC39" s="588"/>
      <c r="AD39" s="589"/>
      <c r="AE39" s="589"/>
      <c r="AF39" s="589"/>
      <c r="AG39" s="589"/>
      <c r="AH39" s="590"/>
      <c r="AI39" s="569"/>
      <c r="AJ39" s="570"/>
      <c r="AK39" s="570"/>
      <c r="AL39" s="570"/>
      <c r="AM39" s="570"/>
      <c r="AN39" s="570"/>
      <c r="AO39" s="572"/>
      <c r="AP39" s="576"/>
      <c r="AQ39" s="577"/>
      <c r="AR39" s="577"/>
      <c r="AS39" s="578"/>
      <c r="BF39" s="298">
        <v>24</v>
      </c>
      <c r="BG39" s="312">
        <f t="shared" si="9"/>
        <v>962</v>
      </c>
      <c r="BH39" s="312">
        <f t="shared" si="9"/>
        <v>978</v>
      </c>
      <c r="BI39" s="299" t="str">
        <f ca="1">IF(COUNTA(INDIRECT(ADDRESS(BG39,2)):INDIRECT(ADDRESS(BH39,2)))&gt;0,COUNTA(INDIRECT(ADDRESS(BG39,2)):INDIRECT(ADDRESS(BH39,2))),"")</f>
        <v/>
      </c>
      <c r="BJ39" s="22"/>
    </row>
    <row r="40" spans="2:62" ht="9" customHeight="1">
      <c r="D40" s="18"/>
      <c r="E40" s="16"/>
      <c r="F40" s="2"/>
      <c r="G40" s="2"/>
      <c r="H40" s="2"/>
      <c r="I40" s="2"/>
      <c r="J40" s="2"/>
      <c r="K40" s="2"/>
      <c r="L40" s="2"/>
      <c r="M40" s="2"/>
      <c r="N40" s="2"/>
      <c r="O40" s="2"/>
      <c r="P40" s="2"/>
      <c r="Q40" s="2"/>
      <c r="R40" s="2"/>
      <c r="S40" s="2"/>
      <c r="T40" s="2"/>
      <c r="U40" s="2"/>
      <c r="V40" s="2"/>
      <c r="W40" s="2"/>
      <c r="X40" s="2"/>
      <c r="AA40" s="35"/>
      <c r="AB40" s="35"/>
      <c r="AC40" s="243"/>
      <c r="AD40" s="243"/>
      <c r="AE40" s="243"/>
      <c r="AF40" s="243"/>
      <c r="AG40" s="243"/>
      <c r="AH40" s="243"/>
      <c r="AI40" s="243"/>
      <c r="AJ40" s="243"/>
      <c r="AK40" s="243"/>
      <c r="AL40" s="243"/>
      <c r="AM40" s="243"/>
      <c r="AN40" s="243"/>
      <c r="AO40" s="11"/>
      <c r="AP40" s="243"/>
      <c r="AQ40" s="36"/>
      <c r="AR40" s="36"/>
      <c r="AS40" s="36"/>
      <c r="BF40" s="298">
        <v>25</v>
      </c>
      <c r="BG40" s="312">
        <f t="shared" si="9"/>
        <v>1003</v>
      </c>
      <c r="BH40" s="312">
        <f t="shared" si="9"/>
        <v>1019</v>
      </c>
      <c r="BI40" s="299" t="str">
        <f ca="1">IF(COUNTA(INDIRECT(ADDRESS(BG40,2)):INDIRECT(ADDRESS(BH40,2)))&gt;0,COUNTA(INDIRECT(ADDRESS(BG40,2)):INDIRECT(ADDRESS(BH40,2))),"")</f>
        <v/>
      </c>
      <c r="BJ40" s="22"/>
    </row>
    <row r="41" spans="2:62" ht="9" customHeight="1">
      <c r="AQ41" s="37"/>
      <c r="AR41" s="37"/>
      <c r="AS41" s="37"/>
      <c r="BF41" s="298">
        <v>26</v>
      </c>
      <c r="BG41" s="312">
        <f t="shared" si="9"/>
        <v>1044</v>
      </c>
      <c r="BH41" s="312">
        <f t="shared" si="9"/>
        <v>1060</v>
      </c>
      <c r="BI41" s="299" t="str">
        <f ca="1">IF(COUNTA(INDIRECT(ADDRESS(BG41,2)):INDIRECT(ADDRESS(BH41,2)))&gt;0,COUNTA(INDIRECT(ADDRESS(BG41,2)):INDIRECT(ADDRESS(BH41,2))),"")</f>
        <v/>
      </c>
      <c r="BJ41" s="22"/>
    </row>
    <row r="42" spans="2:62" ht="7.5" customHeight="1">
      <c r="X42" s="3"/>
      <c r="Y42" s="3"/>
      <c r="BF42" s="298">
        <v>27</v>
      </c>
      <c r="BG42" s="312">
        <f t="shared" si="9"/>
        <v>1085</v>
      </c>
      <c r="BH42" s="312">
        <f t="shared" si="9"/>
        <v>1101</v>
      </c>
      <c r="BI42" s="299" t="str">
        <f ca="1">IF(COUNTA(INDIRECT(ADDRESS(BG42,2)):INDIRECT(ADDRESS(BH42,2)))&gt;0,COUNTA(INDIRECT(ADDRESS(BG42,2)):INDIRECT(ADDRESS(BH42,2))),"")</f>
        <v/>
      </c>
      <c r="BJ42" s="22"/>
    </row>
    <row r="43" spans="2:62" ht="10.5" customHeight="1">
      <c r="X43" s="3"/>
      <c r="Y43" s="3"/>
      <c r="BF43" s="298">
        <v>28</v>
      </c>
      <c r="BG43" s="312">
        <f t="shared" si="9"/>
        <v>1126</v>
      </c>
      <c r="BH43" s="312">
        <f t="shared" si="9"/>
        <v>1142</v>
      </c>
      <c r="BI43" s="299" t="str">
        <f ca="1">IF(COUNTA(INDIRECT(ADDRESS(BG43,2)):INDIRECT(ADDRESS(BH43,2)))&gt;0,COUNTA(INDIRECT(ADDRESS(BG43,2)):INDIRECT(ADDRESS(BH43,2))),"")</f>
        <v/>
      </c>
      <c r="BJ43" s="22"/>
    </row>
    <row r="44" spans="2:62" ht="5.25" customHeight="1">
      <c r="X44" s="3"/>
      <c r="Y44" s="3"/>
      <c r="BF44" s="298">
        <v>29</v>
      </c>
      <c r="BG44" s="312">
        <f t="shared" si="9"/>
        <v>1167</v>
      </c>
      <c r="BH44" s="312">
        <f t="shared" si="9"/>
        <v>1183</v>
      </c>
      <c r="BI44" s="299" t="str">
        <f ca="1">IF(COUNTA(INDIRECT(ADDRESS(BG44,2)):INDIRECT(ADDRESS(BH44,2)))&gt;0,COUNTA(INDIRECT(ADDRESS(BG44,2)):INDIRECT(ADDRESS(BH44,2))),"")</f>
        <v/>
      </c>
      <c r="BJ44" s="22"/>
    </row>
    <row r="45" spans="2:62" ht="5.25" customHeight="1" thickBot="1">
      <c r="X45" s="3"/>
      <c r="Y45" s="3"/>
      <c r="BF45" s="331">
        <v>30</v>
      </c>
      <c r="BG45" s="332">
        <f t="shared" si="9"/>
        <v>1208</v>
      </c>
      <c r="BH45" s="332">
        <f t="shared" si="9"/>
        <v>1224</v>
      </c>
      <c r="BI45" s="333" t="str">
        <f ca="1">IF(COUNTA(INDIRECT(ADDRESS(BG45,2)):INDIRECT(ADDRESS(BH45,2)))&gt;0,COUNTA(INDIRECT(ADDRESS(BG45,2)):INDIRECT(ADDRESS(BH45,2))),"")</f>
        <v/>
      </c>
      <c r="BJ45" s="22"/>
    </row>
    <row r="46" spans="2:62" ht="5.25" customHeight="1">
      <c r="X46" s="3"/>
      <c r="Y46" s="3"/>
      <c r="BJ46" s="22"/>
    </row>
    <row r="47" spans="2:62" ht="5.25" customHeight="1">
      <c r="X47" s="3"/>
      <c r="Y47" s="3"/>
    </row>
    <row r="48" spans="2:62" ht="17.25" customHeight="1">
      <c r="B48" s="2" t="s">
        <v>35</v>
      </c>
      <c r="S48" s="9"/>
      <c r="T48" s="9"/>
      <c r="U48" s="9"/>
      <c r="V48" s="9"/>
      <c r="W48" s="9"/>
      <c r="AL48" s="26"/>
    </row>
    <row r="49" spans="2:74" ht="12.75" customHeight="1">
      <c r="M49" s="27"/>
      <c r="N49" s="27"/>
      <c r="O49" s="27"/>
      <c r="P49" s="27"/>
      <c r="Q49" s="27"/>
      <c r="R49" s="27"/>
      <c r="S49" s="27"/>
      <c r="T49" s="28"/>
      <c r="U49" s="28"/>
      <c r="V49" s="28"/>
      <c r="W49" s="28"/>
      <c r="X49" s="28"/>
      <c r="Y49" s="28"/>
      <c r="Z49" s="28"/>
      <c r="AA49" s="27"/>
      <c r="AB49" s="27"/>
      <c r="AC49" s="27"/>
      <c r="AL49" s="26"/>
      <c r="AM49" s="389" t="s">
        <v>365</v>
      </c>
      <c r="AN49" s="390"/>
      <c r="AO49" s="390"/>
      <c r="AP49" s="391"/>
      <c r="AZ49" s="1"/>
    </row>
    <row r="50" spans="2:74" ht="12.75" customHeight="1">
      <c r="M50" s="27"/>
      <c r="N50" s="27"/>
      <c r="O50" s="27"/>
      <c r="P50" s="27"/>
      <c r="Q50" s="27"/>
      <c r="R50" s="27"/>
      <c r="S50" s="27"/>
      <c r="T50" s="28"/>
      <c r="U50" s="28"/>
      <c r="V50" s="28"/>
      <c r="W50" s="28"/>
      <c r="X50" s="28"/>
      <c r="Y50" s="28"/>
      <c r="Z50" s="28"/>
      <c r="AA50" s="27"/>
      <c r="AB50" s="27"/>
      <c r="AC50" s="27"/>
      <c r="AL50" s="26"/>
      <c r="AM50" s="392"/>
      <c r="AN50" s="393"/>
      <c r="AO50" s="393"/>
      <c r="AP50" s="394"/>
    </row>
    <row r="51" spans="2:74" ht="12.75" customHeight="1">
      <c r="M51" s="27"/>
      <c r="N51" s="27"/>
      <c r="O51" s="27"/>
      <c r="P51" s="27"/>
      <c r="Q51" s="27"/>
      <c r="R51" s="27"/>
      <c r="S51" s="27"/>
      <c r="T51" s="27"/>
      <c r="U51" s="27"/>
      <c r="V51" s="27"/>
      <c r="W51" s="27"/>
      <c r="X51" s="27"/>
      <c r="Y51" s="27"/>
      <c r="Z51" s="27"/>
      <c r="AA51" s="27"/>
      <c r="AB51" s="27"/>
      <c r="AC51" s="27"/>
      <c r="AL51" s="26"/>
      <c r="AM51" s="245"/>
      <c r="AN51" s="245"/>
    </row>
    <row r="52" spans="2:74" ht="6" customHeight="1">
      <c r="M52" s="27"/>
      <c r="N52" s="27"/>
      <c r="O52" s="27"/>
      <c r="P52" s="27"/>
      <c r="Q52" s="27"/>
      <c r="R52" s="27"/>
      <c r="S52" s="27"/>
      <c r="T52" s="27"/>
      <c r="U52" s="27"/>
      <c r="V52" s="27"/>
      <c r="W52" s="27"/>
      <c r="X52" s="27"/>
      <c r="Y52" s="27"/>
      <c r="Z52" s="27"/>
      <c r="AA52" s="27"/>
      <c r="AB52" s="27"/>
      <c r="AC52" s="27"/>
      <c r="AL52" s="26"/>
      <c r="AM52" s="26"/>
    </row>
    <row r="53" spans="2:74" ht="12.75" customHeight="1">
      <c r="B53" s="403" t="s">
        <v>2</v>
      </c>
      <c r="C53" s="404"/>
      <c r="D53" s="404"/>
      <c r="E53" s="404"/>
      <c r="F53" s="404"/>
      <c r="G53" s="404"/>
      <c r="H53" s="404"/>
      <c r="I53" s="404"/>
      <c r="J53" s="408" t="s">
        <v>10</v>
      </c>
      <c r="K53" s="408"/>
      <c r="L53" s="271" t="s">
        <v>3</v>
      </c>
      <c r="M53" s="408" t="s">
        <v>11</v>
      </c>
      <c r="N53" s="408"/>
      <c r="O53" s="409" t="s">
        <v>12</v>
      </c>
      <c r="P53" s="408"/>
      <c r="Q53" s="408"/>
      <c r="R53" s="408"/>
      <c r="S53" s="408"/>
      <c r="T53" s="408"/>
      <c r="U53" s="408" t="s">
        <v>13</v>
      </c>
      <c r="V53" s="408"/>
      <c r="W53" s="408"/>
      <c r="AD53" s="11"/>
      <c r="AE53" s="11"/>
      <c r="AF53" s="11"/>
      <c r="AG53" s="11"/>
      <c r="AH53" s="11"/>
      <c r="AI53" s="11"/>
      <c r="AJ53" s="11"/>
      <c r="AL53" s="543">
        <f>$AL$9</f>
        <v>0</v>
      </c>
      <c r="AM53" s="411"/>
      <c r="AN53" s="478" t="s">
        <v>4</v>
      </c>
      <c r="AO53" s="478"/>
      <c r="AP53" s="411"/>
      <c r="AQ53" s="411"/>
      <c r="AR53" s="478" t="s">
        <v>5</v>
      </c>
      <c r="AS53" s="481"/>
    </row>
    <row r="54" spans="2:74" ht="13.9" customHeight="1">
      <c r="B54" s="404"/>
      <c r="C54" s="404"/>
      <c r="D54" s="404"/>
      <c r="E54" s="404"/>
      <c r="F54" s="404"/>
      <c r="G54" s="404"/>
      <c r="H54" s="404"/>
      <c r="I54" s="404"/>
      <c r="J54" s="591">
        <f>$J$10</f>
        <v>0</v>
      </c>
      <c r="K54" s="579">
        <f>$K$10</f>
        <v>0</v>
      </c>
      <c r="L54" s="593">
        <f>$L$10</f>
        <v>0</v>
      </c>
      <c r="M54" s="582">
        <f>$M$10</f>
        <v>0</v>
      </c>
      <c r="N54" s="579">
        <f>$N$10</f>
        <v>0</v>
      </c>
      <c r="O54" s="582">
        <f>$O$10</f>
        <v>0</v>
      </c>
      <c r="P54" s="544">
        <f>$P$10</f>
        <v>0</v>
      </c>
      <c r="Q54" s="544">
        <f>$Q$10</f>
        <v>0</v>
      </c>
      <c r="R54" s="544">
        <f>$R$10</f>
        <v>0</v>
      </c>
      <c r="S54" s="544">
        <f>$S$10</f>
        <v>0</v>
      </c>
      <c r="T54" s="579">
        <f>$T$10</f>
        <v>0</v>
      </c>
      <c r="U54" s="582">
        <f>$U$10</f>
        <v>0</v>
      </c>
      <c r="V54" s="544">
        <f>$V$10</f>
        <v>0</v>
      </c>
      <c r="W54" s="579">
        <f>$W$10</f>
        <v>0</v>
      </c>
      <c r="AD54" s="11"/>
      <c r="AE54" s="11"/>
      <c r="AF54" s="11"/>
      <c r="AG54" s="11"/>
      <c r="AH54" s="11"/>
      <c r="AI54" s="11"/>
      <c r="AJ54" s="11"/>
      <c r="AL54" s="412"/>
      <c r="AM54" s="413"/>
      <c r="AN54" s="479"/>
      <c r="AO54" s="479"/>
      <c r="AP54" s="413"/>
      <c r="AQ54" s="413"/>
      <c r="AR54" s="479"/>
      <c r="AS54" s="482"/>
    </row>
    <row r="55" spans="2:74" ht="9" customHeight="1">
      <c r="B55" s="404"/>
      <c r="C55" s="404"/>
      <c r="D55" s="404"/>
      <c r="E55" s="404"/>
      <c r="F55" s="404"/>
      <c r="G55" s="404"/>
      <c r="H55" s="404"/>
      <c r="I55" s="404"/>
      <c r="J55" s="592"/>
      <c r="K55" s="580"/>
      <c r="L55" s="594"/>
      <c r="M55" s="583"/>
      <c r="N55" s="580"/>
      <c r="O55" s="583"/>
      <c r="P55" s="545"/>
      <c r="Q55" s="545"/>
      <c r="R55" s="545"/>
      <c r="S55" s="545"/>
      <c r="T55" s="580"/>
      <c r="U55" s="583"/>
      <c r="V55" s="545"/>
      <c r="W55" s="580"/>
      <c r="AD55" s="11"/>
      <c r="AE55" s="11"/>
      <c r="AF55" s="11"/>
      <c r="AG55" s="11"/>
      <c r="AH55" s="11"/>
      <c r="AI55" s="11"/>
      <c r="AJ55" s="11"/>
      <c r="AL55" s="414"/>
      <c r="AM55" s="415"/>
      <c r="AN55" s="480"/>
      <c r="AO55" s="480"/>
      <c r="AP55" s="415"/>
      <c r="AQ55" s="415"/>
      <c r="AR55" s="480"/>
      <c r="AS55" s="483"/>
    </row>
    <row r="56" spans="2:74" ht="6" customHeight="1">
      <c r="B56" s="406"/>
      <c r="C56" s="406"/>
      <c r="D56" s="406"/>
      <c r="E56" s="406"/>
      <c r="F56" s="406"/>
      <c r="G56" s="406"/>
      <c r="H56" s="406"/>
      <c r="I56" s="406"/>
      <c r="J56" s="592"/>
      <c r="K56" s="581"/>
      <c r="L56" s="595"/>
      <c r="M56" s="584"/>
      <c r="N56" s="581"/>
      <c r="O56" s="584"/>
      <c r="P56" s="546"/>
      <c r="Q56" s="546"/>
      <c r="R56" s="546"/>
      <c r="S56" s="546"/>
      <c r="T56" s="581"/>
      <c r="U56" s="584"/>
      <c r="V56" s="546"/>
      <c r="W56" s="581"/>
    </row>
    <row r="57" spans="2:74" ht="15" customHeight="1">
      <c r="B57" s="457" t="s">
        <v>36</v>
      </c>
      <c r="C57" s="458"/>
      <c r="D57" s="458"/>
      <c r="E57" s="458"/>
      <c r="F57" s="458"/>
      <c r="G57" s="458"/>
      <c r="H57" s="458"/>
      <c r="I57" s="459"/>
      <c r="J57" s="457" t="s">
        <v>6</v>
      </c>
      <c r="K57" s="458"/>
      <c r="L57" s="458"/>
      <c r="M57" s="458"/>
      <c r="N57" s="466"/>
      <c r="O57" s="469" t="s">
        <v>37</v>
      </c>
      <c r="P57" s="458"/>
      <c r="Q57" s="458"/>
      <c r="R57" s="458"/>
      <c r="S57" s="458"/>
      <c r="T57" s="458"/>
      <c r="U57" s="459"/>
      <c r="V57" s="272" t="s">
        <v>348</v>
      </c>
      <c r="W57" s="273"/>
      <c r="X57" s="273"/>
      <c r="Y57" s="472" t="s">
        <v>366</v>
      </c>
      <c r="Z57" s="472"/>
      <c r="AA57" s="472"/>
      <c r="AB57" s="472"/>
      <c r="AC57" s="472"/>
      <c r="AD57" s="472"/>
      <c r="AE57" s="472"/>
      <c r="AF57" s="472"/>
      <c r="AG57" s="472"/>
      <c r="AH57" s="472"/>
      <c r="AI57" s="273"/>
      <c r="AJ57" s="273"/>
      <c r="AK57" s="274"/>
      <c r="AL57" s="596" t="s">
        <v>219</v>
      </c>
      <c r="AM57" s="596"/>
      <c r="AN57" s="473" t="s">
        <v>350</v>
      </c>
      <c r="AO57" s="473"/>
      <c r="AP57" s="473"/>
      <c r="AQ57" s="473"/>
      <c r="AR57" s="473"/>
      <c r="AS57" s="474"/>
    </row>
    <row r="58" spans="2:74" ht="13.9" customHeight="1">
      <c r="B58" s="460"/>
      <c r="C58" s="461"/>
      <c r="D58" s="461"/>
      <c r="E58" s="461"/>
      <c r="F58" s="461"/>
      <c r="G58" s="461"/>
      <c r="H58" s="461"/>
      <c r="I58" s="462"/>
      <c r="J58" s="460"/>
      <c r="K58" s="461"/>
      <c r="L58" s="461"/>
      <c r="M58" s="461"/>
      <c r="N58" s="467"/>
      <c r="O58" s="470"/>
      <c r="P58" s="461"/>
      <c r="Q58" s="461"/>
      <c r="R58" s="461"/>
      <c r="S58" s="461"/>
      <c r="T58" s="461"/>
      <c r="U58" s="462"/>
      <c r="V58" s="420" t="s">
        <v>7</v>
      </c>
      <c r="W58" s="421"/>
      <c r="X58" s="421"/>
      <c r="Y58" s="422"/>
      <c r="Z58" s="426" t="s">
        <v>16</v>
      </c>
      <c r="AA58" s="427"/>
      <c r="AB58" s="427"/>
      <c r="AC58" s="428"/>
      <c r="AD58" s="432" t="s">
        <v>17</v>
      </c>
      <c r="AE58" s="433"/>
      <c r="AF58" s="433"/>
      <c r="AG58" s="434"/>
      <c r="AH58" s="438" t="s">
        <v>60</v>
      </c>
      <c r="AI58" s="439"/>
      <c r="AJ58" s="439"/>
      <c r="AK58" s="440"/>
      <c r="AL58" s="597" t="s">
        <v>220</v>
      </c>
      <c r="AM58" s="597"/>
      <c r="AN58" s="448" t="s">
        <v>19</v>
      </c>
      <c r="AO58" s="449"/>
      <c r="AP58" s="449"/>
      <c r="AQ58" s="449"/>
      <c r="AR58" s="450"/>
      <c r="AS58" s="451"/>
      <c r="AY58" s="296" t="s">
        <v>246</v>
      </c>
      <c r="AZ58" s="296" t="s">
        <v>246</v>
      </c>
      <c r="BA58" s="296" t="s">
        <v>244</v>
      </c>
      <c r="BB58" s="452" t="s">
        <v>245</v>
      </c>
      <c r="BC58" s="453"/>
    </row>
    <row r="59" spans="2:74" ht="13.9" customHeight="1">
      <c r="B59" s="463"/>
      <c r="C59" s="464"/>
      <c r="D59" s="464"/>
      <c r="E59" s="464"/>
      <c r="F59" s="464"/>
      <c r="G59" s="464"/>
      <c r="H59" s="464"/>
      <c r="I59" s="465"/>
      <c r="J59" s="463"/>
      <c r="K59" s="464"/>
      <c r="L59" s="464"/>
      <c r="M59" s="464"/>
      <c r="N59" s="468"/>
      <c r="O59" s="471"/>
      <c r="P59" s="464"/>
      <c r="Q59" s="464"/>
      <c r="R59" s="464"/>
      <c r="S59" s="464"/>
      <c r="T59" s="464"/>
      <c r="U59" s="465"/>
      <c r="V59" s="423"/>
      <c r="W59" s="424"/>
      <c r="X59" s="424"/>
      <c r="Y59" s="425"/>
      <c r="Z59" s="429"/>
      <c r="AA59" s="430"/>
      <c r="AB59" s="430"/>
      <c r="AC59" s="431"/>
      <c r="AD59" s="435"/>
      <c r="AE59" s="436"/>
      <c r="AF59" s="436"/>
      <c r="AG59" s="437"/>
      <c r="AH59" s="441"/>
      <c r="AI59" s="442"/>
      <c r="AJ59" s="442"/>
      <c r="AK59" s="443"/>
      <c r="AL59" s="598"/>
      <c r="AM59" s="598"/>
      <c r="AN59" s="454"/>
      <c r="AO59" s="454"/>
      <c r="AP59" s="454"/>
      <c r="AQ59" s="454"/>
      <c r="AR59" s="454"/>
      <c r="AS59" s="455"/>
      <c r="AY59" s="187"/>
      <c r="AZ59" s="188" t="s">
        <v>240</v>
      </c>
      <c r="BA59" s="188" t="s">
        <v>243</v>
      </c>
      <c r="BB59" s="297" t="s">
        <v>241</v>
      </c>
      <c r="BC59" s="188" t="s">
        <v>240</v>
      </c>
      <c r="BL59" s="22" t="s">
        <v>251</v>
      </c>
      <c r="BM59" s="22" t="s">
        <v>113</v>
      </c>
    </row>
    <row r="60" spans="2:74" ht="18" customHeight="1">
      <c r="B60" s="498"/>
      <c r="C60" s="499"/>
      <c r="D60" s="499"/>
      <c r="E60" s="499"/>
      <c r="F60" s="499"/>
      <c r="G60" s="499"/>
      <c r="H60" s="499"/>
      <c r="I60" s="500"/>
      <c r="J60" s="498"/>
      <c r="K60" s="499"/>
      <c r="L60" s="499"/>
      <c r="M60" s="499"/>
      <c r="N60" s="504"/>
      <c r="O60" s="300"/>
      <c r="P60" s="278" t="s">
        <v>31</v>
      </c>
      <c r="Q60" s="301"/>
      <c r="R60" s="278" t="s">
        <v>1</v>
      </c>
      <c r="S60" s="302"/>
      <c r="T60" s="506" t="s">
        <v>374</v>
      </c>
      <c r="U60" s="506"/>
      <c r="V60" s="507"/>
      <c r="W60" s="508"/>
      <c r="X60" s="508"/>
      <c r="Y60" s="334" t="s">
        <v>8</v>
      </c>
      <c r="Z60" s="335"/>
      <c r="AA60" s="336"/>
      <c r="AB60" s="336"/>
      <c r="AC60" s="337" t="s">
        <v>8</v>
      </c>
      <c r="AD60" s="335"/>
      <c r="AE60" s="336"/>
      <c r="AF60" s="336"/>
      <c r="AG60" s="338" t="s">
        <v>8</v>
      </c>
      <c r="AH60" s="509">
        <f>IF(V60="賃金で算定",V61+Z61-AD61,0)</f>
        <v>0</v>
      </c>
      <c r="AI60" s="510"/>
      <c r="AJ60" s="510"/>
      <c r="AK60" s="511"/>
      <c r="AL60" s="280"/>
      <c r="AM60" s="283"/>
      <c r="AN60" s="395"/>
      <c r="AO60" s="396"/>
      <c r="AP60" s="396"/>
      <c r="AQ60" s="396"/>
      <c r="AR60" s="396"/>
      <c r="AS60" s="338" t="s">
        <v>8</v>
      </c>
      <c r="AV60" s="24" t="str">
        <f>IF(OR(O60="",Q60=""),"", IF(O60&lt;20,DATE(O60+118,Q60,IF(S60="",1,S60)),DATE(O60+88,Q60,IF(S60="",1,S60))))</f>
        <v/>
      </c>
      <c r="AW60" s="362" t="str">
        <f>IF(AV60&lt;=設定シート!C$15,"昔",IF(OR(LEFT($F$78,2)="31",LEFT($F$78,2)="34",LEFT($F$78,2)="36",LEFT($F$78,2)="37"),IF(AV60&lt;=設定シート!E$23,"1",IF(AV60&lt;=設定シート!G$23,"2",IF(AV60&lt;=設定シート!M$23,"3","4"))),IF(AV60&lt;=設定シート!E$15,"1",IF(AV60&lt;=設定シート!G$15,"2","3"))))</f>
        <v>3</v>
      </c>
      <c r="AX60" s="363">
        <f>IF(OR(LEFT($F$78,2)="31",LEFT($F$78,2)="34",LEFT($F$78,2)="36",LEFT($F$78,2)="37"),IF(AV60&lt;=設定シート!$C$23,5,IF(AV60&lt;=設定シート!$E$23,7,IF(AV60&lt;=設定シート!$G$23,9,IF(AND(AV60&lt;=設定シート!$I$23,V60=""),11,IF(AND(AV60&lt;=設定シート!$I$23,V60="賃金で算定"),13,IF(AV60&lt;=設定シート!$K$23,15,IF(AV60&lt;=設定シート!$M$23,17,19))))))),IF(AV60&lt;=設定シート!$C$23,5,IF(AV60&lt;=設定シート!$E$15,7,IF(AV60&lt;=設定シート!$G$15,9,11))))</f>
        <v>11</v>
      </c>
      <c r="AY60" s="307"/>
      <c r="AZ60" s="308"/>
      <c r="BA60" s="309">
        <f>AN60</f>
        <v>0</v>
      </c>
      <c r="BB60" s="308"/>
      <c r="BC60" s="308"/>
      <c r="BO60" s="1">
        <f>IF(O60&lt;=VALUE(概算年度),O60+2018,O60+1988)</f>
        <v>2018</v>
      </c>
      <c r="BP60" s="1" t="b">
        <f>IF(BO60=2019,1)</f>
        <v>0</v>
      </c>
      <c r="BQ60" s="3">
        <f>IF(BO60&lt;=2018,1)</f>
        <v>1</v>
      </c>
      <c r="BR60" s="3" t="b">
        <f>IF(BO60&gt;=2020,1)</f>
        <v>0</v>
      </c>
      <c r="BS60" s="3" t="b">
        <f>IF(AND(O60=31,Q60=1,O61=31),1,IF(AND(O60=31,Q60=2,O61=31),2,IF(AND(O60=31,Q60=3,O61=31),3,IF(AND(O60=31,Q60=4,O61=31),4,IF(AND(O60&gt;VALUE(概算年度),O60&lt;31,O61=31),5)))))</f>
        <v>0</v>
      </c>
      <c r="BT60" s="3" t="b">
        <f>IF(OR(O60=31,O60=1),IF(AND(O61=1,OR(Q60=1,Q60=2,Q60=3,Q60=4,Q60=5)),1,IF(AND(O61=1,Q60=6),6,IF(AND(O61=1,Q60=7),7,IF(AND(O61=1,Q60=8),8,IF(AND(O61=1,Q60=9),9,IF(AND(O61=1,Q60=10),10,IF(AND(O61=1,Q60=11),11,IF(AND(O61=1,Q60=12),12)))))))),IF(O61=1,13))</f>
        <v>0</v>
      </c>
      <c r="BU60" s="3" t="b">
        <f>IF(AND(VALUE(概算年度)='報告書（事業主控）記載用'!O60,VALUE(概算年度)='報告書（事業主控）記載用'!O61),IF('報告書（事業主控）記載用'!Q60=1,1,IF('報告書（事業主控）記載用'!Q60=2,2,IF('報告書（事業主控）記載用'!Q60=3,3))))</f>
        <v>0</v>
      </c>
      <c r="BV60" s="3" t="b">
        <f>IF(BS60=1,"平31_1",IF(BS60=2,"平31_2",IF(BS60=3,"平31_3",IF(BS60=4,"平31_4",IF(BS60=5,"平31_1",IF(BT60=1,"_5月",IF(BT60=6,"_6月",IF(BT60=7,"_7月",IF(BT60=8,"_8月",IF(BT60=9,"_9月",IF(BT60=10,"_10月",IF(BT60=11,"_11月",IF(BT60=12,"_12月",IF(BT60=13,"_5月",IF(AND(O60=O61,O61&lt;&gt;VALUE(概算年度)),IF(Q60=1,"_1月",IF(Q60=2,"_2月",IF(Q60=3,"_3月",IF(Q60=4,"_4月",IF(Q60=5,"_5月",IF(Q60=6,"_6月",IF(Q60=7,"_7月",IF(Q60=8,"_8月",IF(Q60=9,"_9月",IF(Q60=10,"_10月",IF(Q60=11,"_11月",IF(Q60=12,"_12月")))))))))))),IF(BU60=1,"対象年1_3月",IF(BU60=2,"対象年2_3月",IF(BU60=3,"対象年3月",IF(O61=VALUE(概算年度),"対象年1_3月","_1月")))))))))))))))))))</f>
        <v>0</v>
      </c>
    </row>
    <row r="61" spans="2:74" ht="18" customHeight="1">
      <c r="B61" s="501"/>
      <c r="C61" s="502"/>
      <c r="D61" s="502"/>
      <c r="E61" s="502"/>
      <c r="F61" s="502"/>
      <c r="G61" s="502"/>
      <c r="H61" s="502"/>
      <c r="I61" s="503"/>
      <c r="J61" s="501"/>
      <c r="K61" s="502"/>
      <c r="L61" s="502"/>
      <c r="M61" s="502"/>
      <c r="N61" s="505"/>
      <c r="O61" s="114"/>
      <c r="P61" s="11" t="s">
        <v>0</v>
      </c>
      <c r="Q61" s="23"/>
      <c r="R61" s="11" t="s">
        <v>1</v>
      </c>
      <c r="S61" s="115"/>
      <c r="T61" s="512" t="s">
        <v>21</v>
      </c>
      <c r="U61" s="512"/>
      <c r="V61" s="486"/>
      <c r="W61" s="487"/>
      <c r="X61" s="487"/>
      <c r="Y61" s="488"/>
      <c r="Z61" s="489"/>
      <c r="AA61" s="490"/>
      <c r="AB61" s="490"/>
      <c r="AC61" s="490"/>
      <c r="AD61" s="489"/>
      <c r="AE61" s="490"/>
      <c r="AF61" s="490"/>
      <c r="AG61" s="491"/>
      <c r="AH61" s="492">
        <f>IF(V60="賃金で算定",0,V61+Z61-AD61)</f>
        <v>0</v>
      </c>
      <c r="AI61" s="492"/>
      <c r="AJ61" s="492"/>
      <c r="AK61" s="493"/>
      <c r="AL61" s="494">
        <f>IF(V60="賃金で算定","賃金で算定",IF(OR(V61=0,$F$78="",AV60=""),0,IF(OR(LEFT($F$78,2)="31",LEFT($F$78,2)="34",LEFT($F$78,2)="36",LEFT($F$78,2)="37"),VLOOKUP($F$78,労務比率2,AX60,FALSE),VLOOKUP($F$78,労務比率,AX60,FALSE))))</f>
        <v>0</v>
      </c>
      <c r="AM61" s="495"/>
      <c r="AN61" s="496">
        <f>IF(V60="賃金で算定",0,INT(AH61*AL61/100))</f>
        <v>0</v>
      </c>
      <c r="AO61" s="497"/>
      <c r="AP61" s="497"/>
      <c r="AQ61" s="497"/>
      <c r="AR61" s="497"/>
      <c r="AS61" s="238"/>
      <c r="AV61" s="24"/>
      <c r="AW61" s="25"/>
      <c r="AY61" s="190">
        <f>AH61</f>
        <v>0</v>
      </c>
      <c r="AZ61" s="189">
        <f>IF(AV60&lt;=設定シート!C$101,AH61,IF(AND(AV60&gt;=設定シート!E$101,AV60&lt;=設定シート!G$101),AH61*105/108,AH61))</f>
        <v>0</v>
      </c>
      <c r="BA61" s="188"/>
      <c r="BB61" s="189">
        <f>IF($AL61="賃金で算定",0,INT(AY61*$AL61/100))</f>
        <v>0</v>
      </c>
      <c r="BC61" s="189">
        <f>IF(AY61=AZ61,BB61,AZ61*$AL61/100)</f>
        <v>0</v>
      </c>
      <c r="BL61" s="22">
        <f>IF(AY61=AZ61,0,1)</f>
        <v>0</v>
      </c>
      <c r="BM61" s="22" t="str">
        <f>IF(BL61=1,AL61,"")</f>
        <v/>
      </c>
    </row>
    <row r="62" spans="2:74" ht="18" customHeight="1">
      <c r="B62" s="498"/>
      <c r="C62" s="499"/>
      <c r="D62" s="499"/>
      <c r="E62" s="499"/>
      <c r="F62" s="499"/>
      <c r="G62" s="499"/>
      <c r="H62" s="499"/>
      <c r="I62" s="500"/>
      <c r="J62" s="498"/>
      <c r="K62" s="499"/>
      <c r="L62" s="499"/>
      <c r="M62" s="499"/>
      <c r="N62" s="504"/>
      <c r="O62" s="300"/>
      <c r="P62" s="278" t="s">
        <v>31</v>
      </c>
      <c r="Q62" s="301"/>
      <c r="R62" s="278" t="s">
        <v>1</v>
      </c>
      <c r="S62" s="302"/>
      <c r="T62" s="506" t="s">
        <v>374</v>
      </c>
      <c r="U62" s="506"/>
      <c r="V62" s="507"/>
      <c r="W62" s="508"/>
      <c r="X62" s="508"/>
      <c r="Y62" s="339"/>
      <c r="Z62" s="316"/>
      <c r="AA62" s="317"/>
      <c r="AB62" s="317"/>
      <c r="AC62" s="315"/>
      <c r="AD62" s="316"/>
      <c r="AE62" s="317"/>
      <c r="AF62" s="317"/>
      <c r="AG62" s="318"/>
      <c r="AH62" s="509">
        <f>IF(V62="賃金で算定",V63+Z63-AD63,0)</f>
        <v>0</v>
      </c>
      <c r="AI62" s="510"/>
      <c r="AJ62" s="510"/>
      <c r="AK62" s="511"/>
      <c r="AL62" s="280"/>
      <c r="AM62" s="283"/>
      <c r="AN62" s="395"/>
      <c r="AO62" s="396"/>
      <c r="AP62" s="396"/>
      <c r="AQ62" s="396"/>
      <c r="AR62" s="396"/>
      <c r="AS62" s="319"/>
      <c r="AV62" s="24" t="str">
        <f>IF(OR(O62="",Q62=""),"", IF(O62&lt;20,DATE(O62+118,Q62,IF(S62="",1,S62)),DATE(O62+88,Q62,IF(S62="",1,S62))))</f>
        <v/>
      </c>
      <c r="AW62" s="362" t="str">
        <f>IF(AV62&lt;=設定シート!C$15,"昔",IF(OR(LEFT($F$78,2)="31",LEFT($F$78,2)="34",LEFT($F$78,2)="36",LEFT($F$78,2)="37"),IF(AV62&lt;=設定シート!E$23,"1",IF(AV62&lt;=設定シート!G$23,"2",IF(AV62&lt;=設定シート!M$23,"3","4"))),IF(AV62&lt;=設定シート!E$15,"1",IF(AV62&lt;=設定シート!G$15,"2","3"))))</f>
        <v>3</v>
      </c>
      <c r="AX62" s="363">
        <f>IF(OR(LEFT($F$78,2)="31",LEFT($F$78,2)="34",LEFT($F$78,2)="36",LEFT($F$78,2)="37"),IF(AV62&lt;=設定シート!$C$23,5,IF(AV62&lt;=設定シート!$E$23,7,IF(AV62&lt;=設定シート!$G$23,9,IF(AND(AV62&lt;=設定シート!$I$23,V62=""),11,IF(AND(AV62&lt;=設定シート!$I$23,V62="賃金で算定"),13,IF(AV62&lt;=設定シート!$K$23,15,IF(AV62&lt;=設定シート!$M$23,17,19))))))),IF(AV62&lt;=設定シート!$C$23,5,IF(AV62&lt;=設定シート!$E$15,7,IF(AV62&lt;=設定シート!$G$15,9,11))))</f>
        <v>11</v>
      </c>
      <c r="AY62" s="307"/>
      <c r="AZ62" s="308"/>
      <c r="BA62" s="309">
        <f t="shared" ref="BA62" si="10">AN62</f>
        <v>0</v>
      </c>
      <c r="BB62" s="308"/>
      <c r="BC62" s="308"/>
      <c r="BL62" s="22"/>
      <c r="BM62" s="22"/>
      <c r="BO62" s="1">
        <f>IF(O62&lt;=VALUE(概算年度),O62+2018,O62+1988)</f>
        <v>2018</v>
      </c>
      <c r="BP62" s="1" t="b">
        <f>IF(BO62=2019,1)</f>
        <v>0</v>
      </c>
      <c r="BQ62" s="3">
        <f>IF(BO62&lt;=2018,1)</f>
        <v>1</v>
      </c>
      <c r="BR62" s="3" t="b">
        <f>IF(BO62&gt;=2020,1)</f>
        <v>0</v>
      </c>
      <c r="BS62" s="3" t="b">
        <f>IF(AND(O62=31,Q62=1,O63=31),1,IF(AND(O62=31,Q62=2,O63=31),2,IF(AND(O62=31,Q62=3,O63=31),3,IF(AND(O62=31,Q62=4,O63=31),4,IF(AND(O62&gt;VALUE(概算年度),O62&lt;31,O63=31),5)))))</f>
        <v>0</v>
      </c>
      <c r="BT62" s="3" t="b">
        <f>IF(OR(O62=31,O62=1),IF(AND(O63=1,OR(Q62=1,Q62=2,Q62=3,Q62=4,Q62=5)),1,IF(AND(O63=1,Q62=6),6,IF(AND(O63=1,Q62=7),7,IF(AND(O63=1,Q62=8),8,IF(AND(O63=1,Q62=9),9,IF(AND(O63=1,Q62=10),10,IF(AND(O63=1,Q62=11),11,IF(AND(O63=1,Q62=12),12)))))))),IF(O63=1,13))</f>
        <v>0</v>
      </c>
      <c r="BU62" s="3" t="b">
        <f>IF(AND(VALUE(概算年度)='報告書（事業主控）記載用'!O62,VALUE(概算年度)='報告書（事業主控）記載用'!O63),IF('報告書（事業主控）記載用'!Q62=1,1,IF('報告書（事業主控）記載用'!Q62=2,2,IF('報告書（事業主控）記載用'!Q62=3,3))))</f>
        <v>0</v>
      </c>
      <c r="BV62" s="3" t="b">
        <f>IF(BS62=1,"平31_1",IF(BS62=2,"平31_2",IF(BS62=3,"平31_3",IF(BS62=4,"平31_4",IF(BS62=5,"平31_1",IF(BT62=1,"_5月",IF(BT62=6,"_6月",IF(BT62=7,"_7月",IF(BT62=8,"_8月",IF(BT62=9,"_9月",IF(BT62=10,"_10月",IF(BT62=11,"_11月",IF(BT62=12,"_12月",IF(BT62=13,"_5月",IF(AND(O62=O63,O63&lt;&gt;VALUE(概算年度)),IF(Q62=1,"_1月",IF(Q62=2,"_2月",IF(Q62=3,"_3月",IF(Q62=4,"_4月",IF(Q62=5,"_5月",IF(Q62=6,"_6月",IF(Q62=7,"_7月",IF(Q62=8,"_8月",IF(Q62=9,"_9月",IF(Q62=10,"_10月",IF(Q62=11,"_11月",IF(Q62=12,"_12月")))))))))))),IF(BU62=1,"対象年1_3月",IF(BU62=2,"対象年2_3月",IF(BU62=3,"対象年3月",IF(O63=VALUE(概算年度),"対象年1_3月","_1月")))))))))))))))))))</f>
        <v>0</v>
      </c>
    </row>
    <row r="63" spans="2:74" ht="18" customHeight="1">
      <c r="B63" s="501"/>
      <c r="C63" s="502"/>
      <c r="D63" s="502"/>
      <c r="E63" s="502"/>
      <c r="F63" s="502"/>
      <c r="G63" s="502"/>
      <c r="H63" s="502"/>
      <c r="I63" s="503"/>
      <c r="J63" s="501"/>
      <c r="K63" s="502"/>
      <c r="L63" s="502"/>
      <c r="M63" s="502"/>
      <c r="N63" s="505"/>
      <c r="O63" s="114"/>
      <c r="P63" s="11" t="s">
        <v>0</v>
      </c>
      <c r="Q63" s="23"/>
      <c r="R63" s="11" t="s">
        <v>1</v>
      </c>
      <c r="S63" s="115"/>
      <c r="T63" s="512" t="s">
        <v>21</v>
      </c>
      <c r="U63" s="512"/>
      <c r="V63" s="486"/>
      <c r="W63" s="487"/>
      <c r="X63" s="487"/>
      <c r="Y63" s="488"/>
      <c r="Z63" s="489"/>
      <c r="AA63" s="490"/>
      <c r="AB63" s="490"/>
      <c r="AC63" s="490"/>
      <c r="AD63" s="489"/>
      <c r="AE63" s="490"/>
      <c r="AF63" s="490"/>
      <c r="AG63" s="491"/>
      <c r="AH63" s="492">
        <f>IF(V62="賃金で算定",0,V63+Z63-AD63)</f>
        <v>0</v>
      </c>
      <c r="AI63" s="492"/>
      <c r="AJ63" s="492"/>
      <c r="AK63" s="493"/>
      <c r="AL63" s="494">
        <f>IF(V62="賃金で算定","賃金で算定",IF(OR(V63=0,$F$78="",AV62=""),0,IF(OR(LEFT($F$78,2)="31",LEFT($F$78,2)="34",LEFT($F$78,2)="36",LEFT($F$78,2)="37"),VLOOKUP($F$78,労務比率2,AX62,FALSE),VLOOKUP($F$78,労務比率,AX62,FALSE))))</f>
        <v>0</v>
      </c>
      <c r="AM63" s="495"/>
      <c r="AN63" s="496">
        <f>IF(V62="賃金で算定",0,INT(AH63*AL63/100))</f>
        <v>0</v>
      </c>
      <c r="AO63" s="497"/>
      <c r="AP63" s="497"/>
      <c r="AQ63" s="497"/>
      <c r="AR63" s="497"/>
      <c r="AS63" s="238"/>
      <c r="AV63" s="24"/>
      <c r="AW63" s="25"/>
      <c r="AY63" s="190">
        <f t="shared" ref="AY63" si="11">AH63</f>
        <v>0</v>
      </c>
      <c r="AZ63" s="189">
        <f>IF(AV62&lt;=設定シート!C$101,AH63,IF(AND(AV62&gt;=設定シート!E$101,AV62&lt;=設定シート!G$101),AH63*105/108,AH63))</f>
        <v>0</v>
      </c>
      <c r="BA63" s="188"/>
      <c r="BB63" s="189">
        <f t="shared" ref="BB63" si="12">IF($AL63="賃金で算定",0,INT(AY63*$AL63/100))</f>
        <v>0</v>
      </c>
      <c r="BC63" s="189">
        <f>IF(AY63=AZ63,BB63,AZ63*$AL63/100)</f>
        <v>0</v>
      </c>
      <c r="BL63" s="22">
        <f>IF(AY63=AZ63,0,1)</f>
        <v>0</v>
      </c>
      <c r="BM63" s="22" t="str">
        <f>IF(BL63=1,AL63,"")</f>
        <v/>
      </c>
    </row>
    <row r="64" spans="2:74" ht="18" customHeight="1">
      <c r="B64" s="498"/>
      <c r="C64" s="499"/>
      <c r="D64" s="499"/>
      <c r="E64" s="499"/>
      <c r="F64" s="499"/>
      <c r="G64" s="499"/>
      <c r="H64" s="499"/>
      <c r="I64" s="500"/>
      <c r="J64" s="498"/>
      <c r="K64" s="499"/>
      <c r="L64" s="499"/>
      <c r="M64" s="499"/>
      <c r="N64" s="504"/>
      <c r="O64" s="300"/>
      <c r="P64" s="278" t="s">
        <v>31</v>
      </c>
      <c r="Q64" s="301"/>
      <c r="R64" s="278" t="s">
        <v>1</v>
      </c>
      <c r="S64" s="302"/>
      <c r="T64" s="506" t="s">
        <v>374</v>
      </c>
      <c r="U64" s="506"/>
      <c r="V64" s="507"/>
      <c r="W64" s="508"/>
      <c r="X64" s="508"/>
      <c r="Y64" s="339"/>
      <c r="Z64" s="316"/>
      <c r="AA64" s="317"/>
      <c r="AB64" s="317"/>
      <c r="AC64" s="315"/>
      <c r="AD64" s="316"/>
      <c r="AE64" s="317"/>
      <c r="AF64" s="317"/>
      <c r="AG64" s="318"/>
      <c r="AH64" s="509">
        <f>IF(V64="賃金で算定",V65+Z65-AD65,0)</f>
        <v>0</v>
      </c>
      <c r="AI64" s="510"/>
      <c r="AJ64" s="510"/>
      <c r="AK64" s="511"/>
      <c r="AL64" s="280"/>
      <c r="AM64" s="283"/>
      <c r="AN64" s="395"/>
      <c r="AO64" s="396"/>
      <c r="AP64" s="396"/>
      <c r="AQ64" s="396"/>
      <c r="AR64" s="396"/>
      <c r="AS64" s="319"/>
      <c r="AV64" s="24" t="str">
        <f>IF(OR(O64="",Q64=""),"", IF(O64&lt;20,DATE(O64+118,Q64,IF(S64="",1,S64)),DATE(O64+88,Q64,IF(S64="",1,S64))))</f>
        <v/>
      </c>
      <c r="AW64" s="362" t="str">
        <f>IF(AV64&lt;=設定シート!C$15,"昔",IF(OR(LEFT($F$78,2)="31",LEFT($F$78,2)="34",LEFT($F$78,2)="36",LEFT($F$78,2)="37"),IF(AV64&lt;=設定シート!E$23,"1",IF(AV64&lt;=設定シート!G$23,"2",IF(AV64&lt;=設定シート!M$23,"3","4"))),IF(AV64&lt;=設定シート!E$15,"1",IF(AV64&lt;=設定シート!G$15,"2","3"))))</f>
        <v>3</v>
      </c>
      <c r="AX64" s="363">
        <f>IF(OR(LEFT($F$78,2)="31",LEFT($F$78,2)="34",LEFT($F$78,2)="36",LEFT($F$78,2)="37"),IF(AV64&lt;=設定シート!$C$23,5,IF(AV64&lt;=設定シート!$E$23,7,IF(AV64&lt;=設定シート!$G$23,9,IF(AND(AV64&lt;=設定シート!$I$23,V64=""),11,IF(AND(AV64&lt;=設定シート!$I$23,V64="賃金で算定"),13,IF(AV64&lt;=設定シート!$K$23,15,IF(AV64&lt;=設定シート!$M$23,17,19))))))),IF(AV64&lt;=設定シート!$C$23,5,IF(AV64&lt;=設定シート!$E$15,7,IF(AV64&lt;=設定シート!$G$15,9,11))))</f>
        <v>11</v>
      </c>
      <c r="AY64" s="307"/>
      <c r="AZ64" s="308"/>
      <c r="BA64" s="309">
        <f t="shared" ref="BA64" si="13">AN64</f>
        <v>0</v>
      </c>
      <c r="BB64" s="308"/>
      <c r="BC64" s="308"/>
      <c r="BO64" s="1">
        <f>IF(O64&lt;=VALUE(概算年度),O64+2018,O64+1988)</f>
        <v>2018</v>
      </c>
      <c r="BP64" s="1" t="b">
        <f>IF(BO64=2019,1)</f>
        <v>0</v>
      </c>
      <c r="BQ64" s="3">
        <f>IF(BO64&lt;=2018,1)</f>
        <v>1</v>
      </c>
      <c r="BR64" s="3" t="b">
        <f>IF(BO64&gt;=2020,1)</f>
        <v>0</v>
      </c>
      <c r="BS64" s="3" t="b">
        <f>IF(AND(O64=31,Q64=1,O65=31),1,IF(AND(O64=31,Q64=2,O65=31),2,IF(AND(O64=31,Q64=3,O65=31),3,IF(AND(O64=31,Q64=4,O65=31),4,IF(AND(O64&gt;VALUE(概算年度),O64&lt;31,O65=31),5)))))</f>
        <v>0</v>
      </c>
      <c r="BT64" s="3" t="b">
        <f>IF(OR(O64=31,O64=1),IF(AND(O65=1,OR(Q64=1,Q64=2,Q64=3,Q64=4,Q64=5)),1,IF(AND(O65=1,Q64=6),6,IF(AND(O65=1,Q64=7),7,IF(AND(O65=1,Q64=8),8,IF(AND(O65=1,Q64=9),9,IF(AND(O65=1,Q64=10),10,IF(AND(O65=1,Q64=11),11,IF(AND(O65=1,Q64=12),12)))))))),IF(O65=1,13))</f>
        <v>0</v>
      </c>
      <c r="BU64" s="3" t="b">
        <f>IF(AND(VALUE(概算年度)='報告書（事業主控）記載用'!O64,VALUE(概算年度)='報告書（事業主控）記載用'!O65),IF('報告書（事業主控）記載用'!Q64=1,1,IF('報告書（事業主控）記載用'!Q64=2,2,IF('報告書（事業主控）記載用'!Q64=3,3))))</f>
        <v>0</v>
      </c>
      <c r="BV64" s="3" t="b">
        <f>IF(BS64=1,"平31_1",IF(BS64=2,"平31_2",IF(BS64=3,"平31_3",IF(BS64=4,"平31_4",IF(BS64=5,"平31_1",IF(BT64=1,"_5月",IF(BT64=6,"_6月",IF(BT64=7,"_7月",IF(BT64=8,"_8月",IF(BT64=9,"_9月",IF(BT64=10,"_10月",IF(BT64=11,"_11月",IF(BT64=12,"_12月",IF(BT64=13,"_5月",IF(AND(O64=O65,O65&lt;&gt;VALUE(概算年度)),IF(Q64=1,"_1月",IF(Q64=2,"_2月",IF(Q64=3,"_3月",IF(Q64=4,"_4月",IF(Q64=5,"_5月",IF(Q64=6,"_6月",IF(Q64=7,"_7月",IF(Q64=8,"_8月",IF(Q64=9,"_9月",IF(Q64=10,"_10月",IF(Q64=11,"_11月",IF(Q64=12,"_12月")))))))))))),IF(BU64=1,"対象年1_3月",IF(BU64=2,"対象年2_3月",IF(BU64=3,"対象年3月",IF(O65=VALUE(概算年度),"対象年1_3月","_1月")))))))))))))))))))</f>
        <v>0</v>
      </c>
    </row>
    <row r="65" spans="2:74" ht="18" customHeight="1">
      <c r="B65" s="501"/>
      <c r="C65" s="502"/>
      <c r="D65" s="502"/>
      <c r="E65" s="502"/>
      <c r="F65" s="502"/>
      <c r="G65" s="502"/>
      <c r="H65" s="502"/>
      <c r="I65" s="503"/>
      <c r="J65" s="501"/>
      <c r="K65" s="502"/>
      <c r="L65" s="502"/>
      <c r="M65" s="502"/>
      <c r="N65" s="505"/>
      <c r="O65" s="114"/>
      <c r="P65" s="11" t="s">
        <v>0</v>
      </c>
      <c r="Q65" s="23"/>
      <c r="R65" s="11" t="s">
        <v>1</v>
      </c>
      <c r="S65" s="115"/>
      <c r="T65" s="512" t="s">
        <v>21</v>
      </c>
      <c r="U65" s="512"/>
      <c r="V65" s="486"/>
      <c r="W65" s="487"/>
      <c r="X65" s="487"/>
      <c r="Y65" s="488"/>
      <c r="Z65" s="486"/>
      <c r="AA65" s="487"/>
      <c r="AB65" s="487"/>
      <c r="AC65" s="487"/>
      <c r="AD65" s="486"/>
      <c r="AE65" s="487"/>
      <c r="AF65" s="487"/>
      <c r="AG65" s="488"/>
      <c r="AH65" s="492">
        <f>IF(V64="賃金で算定",0,V65+Z65-AD65)</f>
        <v>0</v>
      </c>
      <c r="AI65" s="492"/>
      <c r="AJ65" s="492"/>
      <c r="AK65" s="493"/>
      <c r="AL65" s="494">
        <f>IF(V64="賃金で算定","賃金で算定",IF(OR(V65=0,$F$78="",AV64=""),0,IF(OR(LEFT($F$78,2)="31",LEFT($F$78,2)="34",LEFT($F$78,2)="36",LEFT($F$78,2)="37"),VLOOKUP($F$78,労務比率2,AX64,FALSE),VLOOKUP($F$78,労務比率,AX64,FALSE))))</f>
        <v>0</v>
      </c>
      <c r="AM65" s="495"/>
      <c r="AN65" s="496">
        <f>IF(V64="賃金で算定",0,INT(AH65*AL65/100))</f>
        <v>0</v>
      </c>
      <c r="AO65" s="497"/>
      <c r="AP65" s="497"/>
      <c r="AQ65" s="497"/>
      <c r="AR65" s="497"/>
      <c r="AS65" s="238"/>
      <c r="AV65" s="24"/>
      <c r="AW65" s="25"/>
      <c r="AY65" s="190">
        <f t="shared" ref="AY65" si="14">AH65</f>
        <v>0</v>
      </c>
      <c r="AZ65" s="189">
        <f>IF(AV64&lt;=設定シート!C$101,AH65,IF(AND(AV64&gt;=設定シート!E$101,AV64&lt;=設定シート!G$101),AH65*105/108,AH65))</f>
        <v>0</v>
      </c>
      <c r="BA65" s="188"/>
      <c r="BB65" s="189">
        <f t="shared" ref="BB65" si="15">IF($AL65="賃金で算定",0,INT(AY65*$AL65/100))</f>
        <v>0</v>
      </c>
      <c r="BC65" s="189">
        <f>IF(AY65=AZ65,BB65,AZ65*$AL65/100)</f>
        <v>0</v>
      </c>
      <c r="BL65" s="22">
        <f>IF(AY65=AZ65,0,1)</f>
        <v>0</v>
      </c>
      <c r="BM65" s="22" t="str">
        <f>IF(BL65=1,AL65,"")</f>
        <v/>
      </c>
    </row>
    <row r="66" spans="2:74" ht="18" customHeight="1">
      <c r="B66" s="498"/>
      <c r="C66" s="499"/>
      <c r="D66" s="499"/>
      <c r="E66" s="499"/>
      <c r="F66" s="499"/>
      <c r="G66" s="499"/>
      <c r="H66" s="499"/>
      <c r="I66" s="500"/>
      <c r="J66" s="498"/>
      <c r="K66" s="499"/>
      <c r="L66" s="499"/>
      <c r="M66" s="499"/>
      <c r="N66" s="504"/>
      <c r="O66" s="300"/>
      <c r="P66" s="278" t="s">
        <v>31</v>
      </c>
      <c r="Q66" s="301"/>
      <c r="R66" s="278" t="s">
        <v>1</v>
      </c>
      <c r="S66" s="302"/>
      <c r="T66" s="506" t="s">
        <v>374</v>
      </c>
      <c r="U66" s="506"/>
      <c r="V66" s="507"/>
      <c r="W66" s="508"/>
      <c r="X66" s="508"/>
      <c r="Y66" s="29"/>
      <c r="Z66" s="322"/>
      <c r="AA66" s="236"/>
      <c r="AB66" s="236"/>
      <c r="AC66" s="21"/>
      <c r="AD66" s="322"/>
      <c r="AE66" s="236"/>
      <c r="AF66" s="236"/>
      <c r="AG66" s="323"/>
      <c r="AH66" s="509">
        <f>IF(V66="賃金で算定",V67+Z67-AD67,0)</f>
        <v>0</v>
      </c>
      <c r="AI66" s="510"/>
      <c r="AJ66" s="510"/>
      <c r="AK66" s="511"/>
      <c r="AL66" s="280"/>
      <c r="AM66" s="283"/>
      <c r="AN66" s="395"/>
      <c r="AO66" s="396"/>
      <c r="AP66" s="396"/>
      <c r="AQ66" s="396"/>
      <c r="AR66" s="396"/>
      <c r="AS66" s="319"/>
      <c r="AV66" s="24" t="str">
        <f>IF(OR(O66="",Q66=""),"", IF(O66&lt;20,DATE(O66+118,Q66,IF(S66="",1,S66)),DATE(O66+88,Q66,IF(S66="",1,S66))))</f>
        <v/>
      </c>
      <c r="AW66" s="362" t="str">
        <f>IF(AV66&lt;=設定シート!C$15,"昔",IF(OR(LEFT($F$78,2)="31",LEFT($F$78,2)="34",LEFT($F$78,2)="36",LEFT($F$78,2)="37"),IF(AV66&lt;=設定シート!E$23,"1",IF(AV66&lt;=設定シート!G$23,"2",IF(AV66&lt;=設定シート!M$23,"3","4"))),IF(AV66&lt;=設定シート!E$15,"1",IF(AV66&lt;=設定シート!G$15,"2","3"))))</f>
        <v>3</v>
      </c>
      <c r="AX66" s="363">
        <f>IF(OR(LEFT($F$78,2)="31",LEFT($F$78,2)="34",LEFT($F$78,2)="36",LEFT($F$78,2)="37"),IF(AV66&lt;=設定シート!$C$23,5,IF(AV66&lt;=設定シート!$E$23,7,IF(AV66&lt;=設定シート!$G$23,9,IF(AND(AV66&lt;=設定シート!$I$23,V66=""),11,IF(AND(AV66&lt;=設定シート!$I$23,V66="賃金で算定"),13,IF(AV66&lt;=設定シート!$K$23,15,IF(AV66&lt;=設定シート!$M$23,17,19))))))),IF(AV66&lt;=設定シート!$C$23,5,IF(AV66&lt;=設定シート!$E$15,7,IF(AV66&lt;=設定シート!$G$15,9,11))))</f>
        <v>11</v>
      </c>
      <c r="AY66" s="307"/>
      <c r="AZ66" s="308"/>
      <c r="BA66" s="309">
        <f t="shared" ref="BA66" si="16">AN66</f>
        <v>0</v>
      </c>
      <c r="BB66" s="308"/>
      <c r="BC66" s="308"/>
      <c r="BO66" s="1">
        <f>IF(O66&lt;=VALUE(概算年度),O66+2018,O66+1988)</f>
        <v>2018</v>
      </c>
      <c r="BP66" s="1" t="b">
        <f>IF(BO66=2019,1)</f>
        <v>0</v>
      </c>
      <c r="BQ66" s="3">
        <f>IF(BO66&lt;=2018,1)</f>
        <v>1</v>
      </c>
      <c r="BR66" s="3" t="b">
        <f>IF(BO66&gt;=2020,1)</f>
        <v>0</v>
      </c>
      <c r="BS66" s="3" t="b">
        <f>IF(AND(O66=31,Q66=1,O67=31),1,IF(AND(O66=31,Q66=2,O67=31),2,IF(AND(O66=31,Q66=3,O67=31),3,IF(AND(O66=31,Q66=4,O67=31),4,IF(AND(O66&gt;VALUE(概算年度),O66&lt;31,O67=31),5)))))</f>
        <v>0</v>
      </c>
      <c r="BT66" s="3" t="b">
        <f>IF(OR(O66=31,O66=1),IF(AND(O67=1,OR(Q66=1,Q66=2,Q66=3,Q66=4,Q66=5)),1,IF(AND(O67=1,Q66=6),6,IF(AND(O67=1,Q66=7),7,IF(AND(O67=1,Q66=8),8,IF(AND(O67=1,Q66=9),9,IF(AND(O67=1,Q66=10),10,IF(AND(O67=1,Q66=11),11,IF(AND(O67=1,Q66=12),12)))))))),IF(O67=1,13))</f>
        <v>0</v>
      </c>
      <c r="BU66" s="3" t="b">
        <f>IF(AND(VALUE(概算年度)='報告書（事業主控）記載用'!O66,VALUE(概算年度)='報告書（事業主控）記載用'!O67),IF('報告書（事業主控）記載用'!Q66=1,1,IF('報告書（事業主控）記載用'!Q66=2,2,IF('報告書（事業主控）記載用'!Q66=3,3))))</f>
        <v>0</v>
      </c>
      <c r="BV66" s="3" t="b">
        <f>IF(BS66=1,"平31_1",IF(BS66=2,"平31_2",IF(BS66=3,"平31_3",IF(BS66=4,"平31_4",IF(BS66=5,"平31_1",IF(BT66=1,"_5月",IF(BT66=6,"_6月",IF(BT66=7,"_7月",IF(BT66=8,"_8月",IF(BT66=9,"_9月",IF(BT66=10,"_10月",IF(BT66=11,"_11月",IF(BT66=12,"_12月",IF(BT66=13,"_5月",IF(AND(O66=O67,O67&lt;&gt;VALUE(概算年度)),IF(Q66=1,"_1月",IF(Q66=2,"_2月",IF(Q66=3,"_3月",IF(Q66=4,"_4月",IF(Q66=5,"_5月",IF(Q66=6,"_6月",IF(Q66=7,"_7月",IF(Q66=8,"_8月",IF(Q66=9,"_9月",IF(Q66=10,"_10月",IF(Q66=11,"_11月",IF(Q66=12,"_12月")))))))))))),IF(BU66=1,"対象年1_3月",IF(BU66=2,"対象年2_3月",IF(BU66=3,"対象年3月",IF(O67=VALUE(概算年度),"対象年1_3月","_1月")))))))))))))))))))</f>
        <v>0</v>
      </c>
    </row>
    <row r="67" spans="2:74" ht="18" customHeight="1">
      <c r="B67" s="501"/>
      <c r="C67" s="502"/>
      <c r="D67" s="502"/>
      <c r="E67" s="502"/>
      <c r="F67" s="502"/>
      <c r="G67" s="502"/>
      <c r="H67" s="502"/>
      <c r="I67" s="503"/>
      <c r="J67" s="501"/>
      <c r="K67" s="502"/>
      <c r="L67" s="502"/>
      <c r="M67" s="502"/>
      <c r="N67" s="505"/>
      <c r="O67" s="114"/>
      <c r="P67" s="11" t="s">
        <v>0</v>
      </c>
      <c r="Q67" s="23"/>
      <c r="R67" s="11" t="s">
        <v>1</v>
      </c>
      <c r="S67" s="115"/>
      <c r="T67" s="512" t="s">
        <v>21</v>
      </c>
      <c r="U67" s="512"/>
      <c r="V67" s="486"/>
      <c r="W67" s="487"/>
      <c r="X67" s="487"/>
      <c r="Y67" s="488"/>
      <c r="Z67" s="489"/>
      <c r="AA67" s="490"/>
      <c r="AB67" s="490"/>
      <c r="AC67" s="490"/>
      <c r="AD67" s="489"/>
      <c r="AE67" s="490"/>
      <c r="AF67" s="490"/>
      <c r="AG67" s="491"/>
      <c r="AH67" s="492">
        <f>IF(V66="賃金で算定",0,V67+Z67-AD67)</f>
        <v>0</v>
      </c>
      <c r="AI67" s="492"/>
      <c r="AJ67" s="492"/>
      <c r="AK67" s="493"/>
      <c r="AL67" s="494">
        <f>IF(V66="賃金で算定","賃金で算定",IF(OR(V67=0,$F$78="",AV66=""),0,IF(OR(LEFT($F$78,2)="31",LEFT($F$78,2)="34",LEFT($F$78,2)="36",LEFT($F$78,2)="37"),VLOOKUP($F$78,労務比率2,AX66,FALSE),VLOOKUP($F$78,労務比率,AX66,FALSE))))</f>
        <v>0</v>
      </c>
      <c r="AM67" s="495"/>
      <c r="AN67" s="496">
        <f>IF(V66="賃金で算定",0,INT(AH67*AL67/100))</f>
        <v>0</v>
      </c>
      <c r="AO67" s="497"/>
      <c r="AP67" s="497"/>
      <c r="AQ67" s="497"/>
      <c r="AR67" s="497"/>
      <c r="AS67" s="238"/>
      <c r="AV67" s="24"/>
      <c r="AW67" s="25"/>
      <c r="AY67" s="190">
        <f t="shared" ref="AY67" si="17">AH67</f>
        <v>0</v>
      </c>
      <c r="AZ67" s="189">
        <f>IF(AV66&lt;=設定シート!C$101,AH67,IF(AND(AV66&gt;=設定シート!E$101,AV66&lt;=設定シート!G$101),AH67*105/108,AH67))</f>
        <v>0</v>
      </c>
      <c r="BA67" s="188"/>
      <c r="BB67" s="189">
        <f t="shared" ref="BB67" si="18">IF($AL67="賃金で算定",0,INT(AY67*$AL67/100))</f>
        <v>0</v>
      </c>
      <c r="BC67" s="189">
        <f>IF(AY67=AZ67,BB67,AZ67*$AL67/100)</f>
        <v>0</v>
      </c>
      <c r="BL67" s="22">
        <f>IF(AY67=AZ67,0,1)</f>
        <v>0</v>
      </c>
      <c r="BM67" s="22" t="str">
        <f>IF(BL67=1,AL67,"")</f>
        <v/>
      </c>
    </row>
    <row r="68" spans="2:74" ht="18" customHeight="1">
      <c r="B68" s="498"/>
      <c r="C68" s="499"/>
      <c r="D68" s="499"/>
      <c r="E68" s="499"/>
      <c r="F68" s="499"/>
      <c r="G68" s="499"/>
      <c r="H68" s="499"/>
      <c r="I68" s="500"/>
      <c r="J68" s="498"/>
      <c r="K68" s="499"/>
      <c r="L68" s="499"/>
      <c r="M68" s="499"/>
      <c r="N68" s="504"/>
      <c r="O68" s="300"/>
      <c r="P68" s="278" t="s">
        <v>31</v>
      </c>
      <c r="Q68" s="301"/>
      <c r="R68" s="278" t="s">
        <v>1</v>
      </c>
      <c r="S68" s="302"/>
      <c r="T68" s="506" t="s">
        <v>374</v>
      </c>
      <c r="U68" s="506"/>
      <c r="V68" s="507"/>
      <c r="W68" s="508"/>
      <c r="X68" s="508"/>
      <c r="Y68" s="339"/>
      <c r="Z68" s="316"/>
      <c r="AA68" s="317"/>
      <c r="AB68" s="317"/>
      <c r="AC68" s="315"/>
      <c r="AD68" s="316"/>
      <c r="AE68" s="317"/>
      <c r="AF68" s="317"/>
      <c r="AG68" s="318"/>
      <c r="AH68" s="509">
        <f>IF(V68="賃金で算定",V69+Z69-AD69,0)</f>
        <v>0</v>
      </c>
      <c r="AI68" s="510"/>
      <c r="AJ68" s="510"/>
      <c r="AK68" s="511"/>
      <c r="AL68" s="280"/>
      <c r="AM68" s="283"/>
      <c r="AN68" s="395"/>
      <c r="AO68" s="396"/>
      <c r="AP68" s="396"/>
      <c r="AQ68" s="396"/>
      <c r="AR68" s="396"/>
      <c r="AS68" s="319"/>
      <c r="AV68" s="24" t="str">
        <f>IF(OR(O68="",Q68=""),"", IF(O68&lt;20,DATE(O68+118,Q68,IF(S68="",1,S68)),DATE(O68+88,Q68,IF(S68="",1,S68))))</f>
        <v/>
      </c>
      <c r="AW68" s="362" t="str">
        <f>IF(AV68&lt;=設定シート!C$15,"昔",IF(OR(LEFT($F$78,2)="31",LEFT($F$78,2)="34",LEFT($F$78,2)="36",LEFT($F$78,2)="37"),IF(AV68&lt;=設定シート!E$23,"1",IF(AV68&lt;=設定シート!G$23,"2",IF(AV68&lt;=設定シート!M$23,"3","4"))),IF(AV68&lt;=設定シート!E$15,"1",IF(AV68&lt;=設定シート!G$15,"2","3"))))</f>
        <v>3</v>
      </c>
      <c r="AX68" s="363">
        <f>IF(OR(LEFT($F$78,2)="31",LEFT($F$78,2)="34",LEFT($F$78,2)="36",LEFT($F$78,2)="37"),IF(AV68&lt;=設定シート!$C$23,5,IF(AV68&lt;=設定シート!$E$23,7,IF(AV68&lt;=設定シート!$G$23,9,IF(AND(AV68&lt;=設定シート!$I$23,V68=""),11,IF(AND(AV68&lt;=設定シート!$I$23,V68="賃金で算定"),13,IF(AV68&lt;=設定シート!$K$23,15,IF(AV68&lt;=設定シート!$M$23,17,19))))))),IF(AV68&lt;=設定シート!$C$23,5,IF(AV68&lt;=設定シート!$E$15,7,IF(AV68&lt;=設定シート!$G$15,9,11))))</f>
        <v>11</v>
      </c>
      <c r="AY68" s="307"/>
      <c r="AZ68" s="308"/>
      <c r="BA68" s="309">
        <f t="shared" ref="BA68" si="19">AN68</f>
        <v>0</v>
      </c>
      <c r="BB68" s="308"/>
      <c r="BC68" s="308"/>
      <c r="BO68" s="1">
        <f>IF(O68&lt;=VALUE(概算年度),O68+2018,O68+1988)</f>
        <v>2018</v>
      </c>
      <c r="BP68" s="1" t="b">
        <f>IF(BO68=2019,1)</f>
        <v>0</v>
      </c>
      <c r="BQ68" s="3">
        <f>IF(BO68&lt;=2018,1)</f>
        <v>1</v>
      </c>
      <c r="BR68" s="3" t="b">
        <f>IF(BO68&gt;=2020,1)</f>
        <v>0</v>
      </c>
      <c r="BS68" s="3" t="b">
        <f>IF(AND(O68=31,Q68=1,O69=31),1,IF(AND(O68=31,Q68=2,O69=31),2,IF(AND(O68=31,Q68=3,O69=31),3,IF(AND(O68=31,Q68=4,O69=31),4,IF(AND(O68&gt;VALUE(概算年度),O68&lt;31,O69=31),5)))))</f>
        <v>0</v>
      </c>
      <c r="BT68" s="3" t="b">
        <f>IF(OR(O68=31,O68=1),IF(AND(O69=1,OR(Q68=1,Q68=2,Q68=3,Q68=4,Q68=5)),1,IF(AND(O69=1,Q68=6),6,IF(AND(O69=1,Q68=7),7,IF(AND(O69=1,Q68=8),8,IF(AND(O69=1,Q68=9),9,IF(AND(O69=1,Q68=10),10,IF(AND(O69=1,Q68=11),11,IF(AND(O69=1,Q68=12),12)))))))),IF(O69=1,13))</f>
        <v>0</v>
      </c>
      <c r="BU68" s="3" t="b">
        <f>IF(AND(VALUE(概算年度)='報告書（事業主控）記載用'!O68,VALUE(概算年度)='報告書（事業主控）記載用'!O69),IF('報告書（事業主控）記載用'!Q68=1,1,IF('報告書（事業主控）記載用'!Q68=2,2,IF('報告書（事業主控）記載用'!Q68=3,3))))</f>
        <v>0</v>
      </c>
      <c r="BV68" s="3" t="b">
        <f>IF(BS68=1,"平31_1",IF(BS68=2,"平31_2",IF(BS68=3,"平31_3",IF(BS68=4,"平31_4",IF(BS68=5,"平31_1",IF(BT68=1,"_5月",IF(BT68=6,"_6月",IF(BT68=7,"_7月",IF(BT68=8,"_8月",IF(BT68=9,"_9月",IF(BT68=10,"_10月",IF(BT68=11,"_11月",IF(BT68=12,"_12月",IF(BT68=13,"_5月",IF(AND(O68=O69,O69&lt;&gt;VALUE(概算年度)),IF(Q68=1,"_1月",IF(Q68=2,"_2月",IF(Q68=3,"_3月",IF(Q68=4,"_4月",IF(Q68=5,"_5月",IF(Q68=6,"_6月",IF(Q68=7,"_7月",IF(Q68=8,"_8月",IF(Q68=9,"_9月",IF(Q68=10,"_10月",IF(Q68=11,"_11月",IF(Q68=12,"_12月")))))))))))),IF(BU68=1,"対象年1_3月",IF(BU68=2,"対象年2_3月",IF(BU68=3,"対象年3月",IF(O69=VALUE(概算年度),"対象年1_3月","_1月")))))))))))))))))))</f>
        <v>0</v>
      </c>
    </row>
    <row r="69" spans="2:74" ht="18" customHeight="1">
      <c r="B69" s="501"/>
      <c r="C69" s="502"/>
      <c r="D69" s="502"/>
      <c r="E69" s="502"/>
      <c r="F69" s="502"/>
      <c r="G69" s="502"/>
      <c r="H69" s="502"/>
      <c r="I69" s="503"/>
      <c r="J69" s="501"/>
      <c r="K69" s="502"/>
      <c r="L69" s="502"/>
      <c r="M69" s="502"/>
      <c r="N69" s="505"/>
      <c r="O69" s="114"/>
      <c r="P69" s="11" t="s">
        <v>0</v>
      </c>
      <c r="Q69" s="23"/>
      <c r="R69" s="11" t="s">
        <v>1</v>
      </c>
      <c r="S69" s="115"/>
      <c r="T69" s="512" t="s">
        <v>21</v>
      </c>
      <c r="U69" s="512"/>
      <c r="V69" s="486"/>
      <c r="W69" s="487"/>
      <c r="X69" s="487"/>
      <c r="Y69" s="488"/>
      <c r="Z69" s="486"/>
      <c r="AA69" s="487"/>
      <c r="AB69" s="487"/>
      <c r="AC69" s="487"/>
      <c r="AD69" s="489"/>
      <c r="AE69" s="490"/>
      <c r="AF69" s="490"/>
      <c r="AG69" s="491"/>
      <c r="AH69" s="492">
        <f>IF(V68="賃金で算定",0,V69+Z69-AD69)</f>
        <v>0</v>
      </c>
      <c r="AI69" s="492"/>
      <c r="AJ69" s="492"/>
      <c r="AK69" s="493"/>
      <c r="AL69" s="494">
        <f>IF(V68="賃金で算定","賃金で算定",IF(OR(V69=0,$F$78="",AV68=""),0,IF(OR(LEFT($F$78,2)="31",LEFT($F$78,2)="34",LEFT($F$78,2)="36",LEFT($F$78,2)="37"),VLOOKUP($F$78,労務比率2,AX68,FALSE),VLOOKUP($F$78,労務比率,AX68,FALSE))))</f>
        <v>0</v>
      </c>
      <c r="AM69" s="495"/>
      <c r="AN69" s="496">
        <f>IF(V68="賃金で算定",0,INT(AH69*AL69/100))</f>
        <v>0</v>
      </c>
      <c r="AO69" s="497"/>
      <c r="AP69" s="497"/>
      <c r="AQ69" s="497"/>
      <c r="AR69" s="497"/>
      <c r="AS69" s="238"/>
      <c r="AV69" s="24"/>
      <c r="AW69" s="25"/>
      <c r="AY69" s="190">
        <f t="shared" ref="AY69" si="20">AH69</f>
        <v>0</v>
      </c>
      <c r="AZ69" s="189">
        <f>IF(AV68&lt;=設定シート!C$101,AH69,IF(AND(AV68&gt;=設定シート!E$101,AV68&lt;=設定シート!G$101),AH69*105/108,AH69))</f>
        <v>0</v>
      </c>
      <c r="BA69" s="188"/>
      <c r="BB69" s="189">
        <f t="shared" ref="BB69" si="21">IF($AL69="賃金で算定",0,INT(AY69*$AL69/100))</f>
        <v>0</v>
      </c>
      <c r="BC69" s="189">
        <f>IF(AY69=AZ69,BB69,AZ69*$AL69/100)</f>
        <v>0</v>
      </c>
      <c r="BL69" s="22">
        <f>IF(AY69=AZ69,0,1)</f>
        <v>0</v>
      </c>
      <c r="BM69" s="22" t="str">
        <f>IF(BL69=1,AL69,"")</f>
        <v/>
      </c>
    </row>
    <row r="70" spans="2:74" ht="18" customHeight="1">
      <c r="B70" s="498"/>
      <c r="C70" s="499"/>
      <c r="D70" s="499"/>
      <c r="E70" s="499"/>
      <c r="F70" s="499"/>
      <c r="G70" s="499"/>
      <c r="H70" s="499"/>
      <c r="I70" s="500"/>
      <c r="J70" s="498"/>
      <c r="K70" s="499"/>
      <c r="L70" s="499"/>
      <c r="M70" s="499"/>
      <c r="N70" s="504"/>
      <c r="O70" s="300"/>
      <c r="P70" s="278" t="s">
        <v>31</v>
      </c>
      <c r="Q70" s="301"/>
      <c r="R70" s="278" t="s">
        <v>1</v>
      </c>
      <c r="S70" s="302"/>
      <c r="T70" s="506" t="s">
        <v>374</v>
      </c>
      <c r="U70" s="506"/>
      <c r="V70" s="507"/>
      <c r="W70" s="508"/>
      <c r="X70" s="508"/>
      <c r="Y70" s="339"/>
      <c r="Z70" s="316"/>
      <c r="AA70" s="317"/>
      <c r="AB70" s="317"/>
      <c r="AC70" s="315"/>
      <c r="AD70" s="316"/>
      <c r="AE70" s="317"/>
      <c r="AF70" s="317"/>
      <c r="AG70" s="318"/>
      <c r="AH70" s="509">
        <f>IF(V70="賃金で算定",V71+Z71-AD71,0)</f>
        <v>0</v>
      </c>
      <c r="AI70" s="510"/>
      <c r="AJ70" s="510"/>
      <c r="AK70" s="511"/>
      <c r="AL70" s="280"/>
      <c r="AM70" s="283"/>
      <c r="AN70" s="395"/>
      <c r="AO70" s="396"/>
      <c r="AP70" s="396"/>
      <c r="AQ70" s="396"/>
      <c r="AR70" s="396"/>
      <c r="AS70" s="319"/>
      <c r="AV70" s="24" t="str">
        <f>IF(OR(O70="",Q70=""),"", IF(O70&lt;20,DATE(O70+118,Q70,IF(S70="",1,S70)),DATE(O70+88,Q70,IF(S70="",1,S70))))</f>
        <v/>
      </c>
      <c r="AW70" s="362" t="str">
        <f>IF(AV70&lt;=設定シート!C$15,"昔",IF(OR(LEFT($F$78,2)="31",LEFT($F$78,2)="34",LEFT($F$78,2)="36",LEFT($F$78,2)="37"),IF(AV70&lt;=設定シート!E$23,"1",IF(AV70&lt;=設定シート!G$23,"2",IF(AV70&lt;=設定シート!M$23,"3","4"))),IF(AV70&lt;=設定シート!E$15,"1",IF(AV70&lt;=設定シート!G$15,"2","3"))))</f>
        <v>3</v>
      </c>
      <c r="AX70" s="363">
        <f>IF(OR(LEFT($F$78,2)="31",LEFT($F$78,2)="34",LEFT($F$78,2)="36",LEFT($F$78,2)="37"),IF(AV70&lt;=設定シート!$C$23,5,IF(AV70&lt;=設定シート!$E$23,7,IF(AV70&lt;=設定シート!$G$23,9,IF(AND(AV70&lt;=設定シート!$I$23,V70=""),11,IF(AND(AV70&lt;=設定シート!$I$23,V70="賃金で算定"),13,IF(AV70&lt;=設定シート!$K$23,15,IF(AV70&lt;=設定シート!$M$23,17,19))))))),IF(AV70&lt;=設定シート!$C$23,5,IF(AV70&lt;=設定シート!$E$15,7,IF(AV70&lt;=設定シート!$G$15,9,11))))</f>
        <v>11</v>
      </c>
      <c r="AY70" s="307"/>
      <c r="AZ70" s="308"/>
      <c r="BA70" s="309">
        <f t="shared" ref="BA70" si="22">AN70</f>
        <v>0</v>
      </c>
      <c r="BB70" s="308"/>
      <c r="BC70" s="308"/>
      <c r="BO70" s="1">
        <f>IF(O70&lt;=VALUE(概算年度),O70+2018,O70+1988)</f>
        <v>2018</v>
      </c>
      <c r="BP70" s="1" t="b">
        <f>IF(BO70=2019,1)</f>
        <v>0</v>
      </c>
      <c r="BQ70" s="3">
        <f>IF(BO70&lt;=2018,1)</f>
        <v>1</v>
      </c>
      <c r="BR70" s="3" t="b">
        <f>IF(BO70&gt;=2020,1)</f>
        <v>0</v>
      </c>
      <c r="BS70" s="3" t="b">
        <f>IF(AND(O70=31,Q70=1,O71=31),1,IF(AND(O70=31,Q70=2,O71=31),2,IF(AND(O70=31,Q70=3,O71=31),3,IF(AND(O70=31,Q70=4,O71=31),4,IF(AND(O70&gt;VALUE(概算年度),O70&lt;31,O71=31),5)))))</f>
        <v>0</v>
      </c>
      <c r="BT70" s="3" t="b">
        <f>IF(OR(O70=31,O70=1),IF(AND(O71=1,OR(Q70=1,Q70=2,Q70=3,Q70=4,Q70=5)),1,IF(AND(O71=1,Q70=6),6,IF(AND(O71=1,Q70=7),7,IF(AND(O71=1,Q70=8),8,IF(AND(O71=1,Q70=9),9,IF(AND(O71=1,Q70=10),10,IF(AND(O71=1,Q70=11),11,IF(AND(O71=1,Q70=12),12)))))))),IF(O71=1,13))</f>
        <v>0</v>
      </c>
      <c r="BU70" s="3" t="b">
        <f>IF(AND(VALUE(概算年度)='報告書（事業主控）記載用'!O70,VALUE(概算年度)='報告書（事業主控）記載用'!O71),IF('報告書（事業主控）記載用'!Q70=1,1,IF('報告書（事業主控）記載用'!Q70=2,2,IF('報告書（事業主控）記載用'!Q70=3,3))))</f>
        <v>0</v>
      </c>
      <c r="BV70" s="3" t="b">
        <f>IF(BS70=1,"平31_1",IF(BS70=2,"平31_2",IF(BS70=3,"平31_3",IF(BS70=4,"平31_4",IF(BS70=5,"平31_1",IF(BT70=1,"_5月",IF(BT70=6,"_6月",IF(BT70=7,"_7月",IF(BT70=8,"_8月",IF(BT70=9,"_9月",IF(BT70=10,"_10月",IF(BT70=11,"_11月",IF(BT70=12,"_12月",IF(BT70=13,"_5月",IF(AND(O70=O71,O71&lt;&gt;VALUE(概算年度)),IF(Q70=1,"_1月",IF(Q70=2,"_2月",IF(Q70=3,"_3月",IF(Q70=4,"_4月",IF(Q70=5,"_5月",IF(Q70=6,"_6月",IF(Q70=7,"_7月",IF(Q70=8,"_8月",IF(Q70=9,"_9月",IF(Q70=10,"_10月",IF(Q70=11,"_11月",IF(Q70=12,"_12月")))))))))))),IF(BU70=1,"対象年1_3月",IF(BU70=2,"対象年2_3月",IF(BU70=3,"対象年3月",IF(O71=VALUE(概算年度),"対象年1_3月","_1月")))))))))))))))))))</f>
        <v>0</v>
      </c>
    </row>
    <row r="71" spans="2:74" ht="18" customHeight="1">
      <c r="B71" s="501"/>
      <c r="C71" s="502"/>
      <c r="D71" s="502"/>
      <c r="E71" s="502"/>
      <c r="F71" s="502"/>
      <c r="G71" s="502"/>
      <c r="H71" s="502"/>
      <c r="I71" s="503"/>
      <c r="J71" s="501"/>
      <c r="K71" s="502"/>
      <c r="L71" s="502"/>
      <c r="M71" s="502"/>
      <c r="N71" s="505"/>
      <c r="O71" s="114"/>
      <c r="P71" s="11" t="s">
        <v>0</v>
      </c>
      <c r="Q71" s="23"/>
      <c r="R71" s="11" t="s">
        <v>1</v>
      </c>
      <c r="S71" s="115"/>
      <c r="T71" s="512" t="s">
        <v>21</v>
      </c>
      <c r="U71" s="512"/>
      <c r="V71" s="486"/>
      <c r="W71" s="487"/>
      <c r="X71" s="487"/>
      <c r="Y71" s="488"/>
      <c r="Z71" s="486"/>
      <c r="AA71" s="487"/>
      <c r="AB71" s="487"/>
      <c r="AC71" s="487"/>
      <c r="AD71" s="489"/>
      <c r="AE71" s="490"/>
      <c r="AF71" s="490"/>
      <c r="AG71" s="491"/>
      <c r="AH71" s="492">
        <f>IF(V70="賃金で算定",0,V71+Z71-AD71)</f>
        <v>0</v>
      </c>
      <c r="AI71" s="492"/>
      <c r="AJ71" s="492"/>
      <c r="AK71" s="493"/>
      <c r="AL71" s="494">
        <f>IF(V70="賃金で算定","賃金で算定",IF(OR(V71=0,$F$78="",AV70=""),0,IF(OR(LEFT($F$78,2)="31",LEFT($F$78,2)="34",LEFT($F$78,2)="36",LEFT($F$78,2)="37"),VLOOKUP($F$78,労務比率2,AX70,FALSE),VLOOKUP($F$78,労務比率,AX70,FALSE))))</f>
        <v>0</v>
      </c>
      <c r="AM71" s="495"/>
      <c r="AN71" s="496">
        <f>IF(V70="賃金で算定",0,INT(AH71*AL71/100))</f>
        <v>0</v>
      </c>
      <c r="AO71" s="497"/>
      <c r="AP71" s="497"/>
      <c r="AQ71" s="497"/>
      <c r="AR71" s="497"/>
      <c r="AS71" s="238"/>
      <c r="AV71" s="24"/>
      <c r="AW71" s="25"/>
      <c r="AY71" s="190">
        <f t="shared" ref="AY71" si="23">AH71</f>
        <v>0</v>
      </c>
      <c r="AZ71" s="189">
        <f>IF(AV70&lt;=設定シート!C$101,AH71,IF(AND(AV70&gt;=設定シート!E$101,AV70&lt;=設定シート!G$101),AH71*105/108,AH71))</f>
        <v>0</v>
      </c>
      <c r="BA71" s="188"/>
      <c r="BB71" s="189">
        <f t="shared" ref="BB71" si="24">IF($AL71="賃金で算定",0,INT(AY71*$AL71/100))</f>
        <v>0</v>
      </c>
      <c r="BC71" s="189">
        <f>IF(AY71=AZ71,BB71,AZ71*$AL71/100)</f>
        <v>0</v>
      </c>
      <c r="BL71" s="22">
        <f>IF(AY71=AZ71,0,1)</f>
        <v>0</v>
      </c>
      <c r="BM71" s="22" t="str">
        <f>IF(BL71=1,AL71,"")</f>
        <v/>
      </c>
    </row>
    <row r="72" spans="2:74" ht="18" customHeight="1">
      <c r="B72" s="498"/>
      <c r="C72" s="499"/>
      <c r="D72" s="499"/>
      <c r="E72" s="499"/>
      <c r="F72" s="499"/>
      <c r="G72" s="499"/>
      <c r="H72" s="499"/>
      <c r="I72" s="500"/>
      <c r="J72" s="498"/>
      <c r="K72" s="499"/>
      <c r="L72" s="499"/>
      <c r="M72" s="499"/>
      <c r="N72" s="504"/>
      <c r="O72" s="300"/>
      <c r="P72" s="278" t="s">
        <v>31</v>
      </c>
      <c r="Q72" s="301"/>
      <c r="R72" s="278" t="s">
        <v>1</v>
      </c>
      <c r="S72" s="302"/>
      <c r="T72" s="506" t="s">
        <v>374</v>
      </c>
      <c r="U72" s="506"/>
      <c r="V72" s="507"/>
      <c r="W72" s="508"/>
      <c r="X72" s="508"/>
      <c r="Y72" s="339"/>
      <c r="Z72" s="316"/>
      <c r="AA72" s="317"/>
      <c r="AB72" s="317"/>
      <c r="AC72" s="315"/>
      <c r="AD72" s="316"/>
      <c r="AE72" s="317"/>
      <c r="AF72" s="317"/>
      <c r="AG72" s="318"/>
      <c r="AH72" s="509">
        <f>IF(V72="賃金で算定",V73+Z73-AD73,0)</f>
        <v>0</v>
      </c>
      <c r="AI72" s="510"/>
      <c r="AJ72" s="510"/>
      <c r="AK72" s="511"/>
      <c r="AL72" s="280"/>
      <c r="AM72" s="283"/>
      <c r="AN72" s="395"/>
      <c r="AO72" s="396"/>
      <c r="AP72" s="396"/>
      <c r="AQ72" s="396"/>
      <c r="AR72" s="396"/>
      <c r="AS72" s="319"/>
      <c r="AV72" s="24" t="str">
        <f>IF(OR(O72="",Q72=""),"", IF(O72&lt;20,DATE(O72+118,Q72,IF(S72="",1,S72)),DATE(O72+88,Q72,IF(S72="",1,S72))))</f>
        <v/>
      </c>
      <c r="AW72" s="362" t="str">
        <f>IF(AV72&lt;=設定シート!C$15,"昔",IF(OR(LEFT($F$78,2)="31",LEFT($F$78,2)="34",LEFT($F$78,2)="36",LEFT($F$78,2)="37"),IF(AV72&lt;=設定シート!E$23,"1",IF(AV72&lt;=設定シート!G$23,"2",IF(AV72&lt;=設定シート!M$23,"3","4"))),IF(AV72&lt;=設定シート!E$15,"1",IF(AV72&lt;=設定シート!G$15,"2","3"))))</f>
        <v>3</v>
      </c>
      <c r="AX72" s="363">
        <f>IF(OR(LEFT($F$78,2)="31",LEFT($F$78,2)="34",LEFT($F$78,2)="36",LEFT($F$78,2)="37"),IF(AV72&lt;=設定シート!$C$23,5,IF(AV72&lt;=設定シート!$E$23,7,IF(AV72&lt;=設定シート!$G$23,9,IF(AND(AV72&lt;=設定シート!$I$23,V72=""),11,IF(AND(AV72&lt;=設定シート!$I$23,V72="賃金で算定"),13,IF(AV72&lt;=設定シート!$K$23,15,IF(AV72&lt;=設定シート!$M$23,17,19))))))),IF(AV72&lt;=設定シート!$C$23,5,IF(AV72&lt;=設定シート!$E$15,7,IF(AV72&lt;=設定シート!$G$15,9,11))))</f>
        <v>11</v>
      </c>
      <c r="AY72" s="307"/>
      <c r="AZ72" s="308"/>
      <c r="BA72" s="309">
        <f t="shared" ref="BA72" si="25">AN72</f>
        <v>0</v>
      </c>
      <c r="BB72" s="308"/>
      <c r="BC72" s="308"/>
      <c r="BO72" s="1">
        <f>IF(O72&lt;=VALUE(概算年度),O72+2018,O72+1988)</f>
        <v>2018</v>
      </c>
      <c r="BP72" s="1" t="b">
        <f>IF(BO72=2019,1)</f>
        <v>0</v>
      </c>
      <c r="BQ72" s="3">
        <f>IF(BO72&lt;=2018,1)</f>
        <v>1</v>
      </c>
      <c r="BR72" s="3" t="b">
        <f>IF(BO72&gt;=2020,1)</f>
        <v>0</v>
      </c>
      <c r="BS72" s="3" t="b">
        <f>IF(AND(O72=31,Q72=1,O73=31),1,IF(AND(O72=31,Q72=2,O73=31),2,IF(AND(O72=31,Q72=3,O73=31),3,IF(AND(O72=31,Q72=4,O73=31),4,IF(AND(O72&gt;VALUE(概算年度),O72&lt;31,O73=31),5)))))</f>
        <v>0</v>
      </c>
      <c r="BT72" s="3" t="b">
        <f>IF(OR(O72=31,O72=1),IF(AND(O73=1,OR(Q72=1,Q72=2,Q72=3,Q72=4,Q72=5)),1,IF(AND(O73=1,Q72=6),6,IF(AND(O73=1,Q72=7),7,IF(AND(O73=1,Q72=8),8,IF(AND(O73=1,Q72=9),9,IF(AND(O73=1,Q72=10),10,IF(AND(O73=1,Q72=11),11,IF(AND(O73=1,Q72=12),12)))))))),IF(O73=1,13))</f>
        <v>0</v>
      </c>
      <c r="BU72" s="3" t="b">
        <f>IF(AND(VALUE(概算年度)='報告書（事業主控）記載用'!O72,VALUE(概算年度)='報告書（事業主控）記載用'!O73),IF('報告書（事業主控）記載用'!Q72=1,1,IF('報告書（事業主控）記載用'!Q72=2,2,IF('報告書（事業主控）記載用'!Q72=3,3))))</f>
        <v>0</v>
      </c>
      <c r="BV72" s="3" t="b">
        <f>IF(BS72=1,"平31_1",IF(BS72=2,"平31_2",IF(BS72=3,"平31_3",IF(BS72=4,"平31_4",IF(BS72=5,"平31_1",IF(BT72=1,"_5月",IF(BT72=6,"_6月",IF(BT72=7,"_7月",IF(BT72=8,"_8月",IF(BT72=9,"_9月",IF(BT72=10,"_10月",IF(BT72=11,"_11月",IF(BT72=12,"_12月",IF(BT72=13,"_5月",IF(AND(O72=O73,O73&lt;&gt;VALUE(概算年度)),IF(Q72=1,"_1月",IF(Q72=2,"_2月",IF(Q72=3,"_3月",IF(Q72=4,"_4月",IF(Q72=5,"_5月",IF(Q72=6,"_6月",IF(Q72=7,"_7月",IF(Q72=8,"_8月",IF(Q72=9,"_9月",IF(Q72=10,"_10月",IF(Q72=11,"_11月",IF(Q72=12,"_12月")))))))))))),IF(BU72=1,"対象年1_3月",IF(BU72=2,"対象年2_3月",IF(BU72=3,"対象年3月",IF(O73=VALUE(概算年度),"対象年1_3月","_1月")))))))))))))))))))</f>
        <v>0</v>
      </c>
    </row>
    <row r="73" spans="2:74" ht="18" customHeight="1">
      <c r="B73" s="501"/>
      <c r="C73" s="502"/>
      <c r="D73" s="502"/>
      <c r="E73" s="502"/>
      <c r="F73" s="502"/>
      <c r="G73" s="502"/>
      <c r="H73" s="502"/>
      <c r="I73" s="503"/>
      <c r="J73" s="501"/>
      <c r="K73" s="502"/>
      <c r="L73" s="502"/>
      <c r="M73" s="502"/>
      <c r="N73" s="505"/>
      <c r="O73" s="114"/>
      <c r="P73" s="11" t="s">
        <v>0</v>
      </c>
      <c r="Q73" s="23"/>
      <c r="R73" s="11" t="s">
        <v>1</v>
      </c>
      <c r="S73" s="115"/>
      <c r="T73" s="512" t="s">
        <v>21</v>
      </c>
      <c r="U73" s="512"/>
      <c r="V73" s="486"/>
      <c r="W73" s="487"/>
      <c r="X73" s="487"/>
      <c r="Y73" s="488"/>
      <c r="Z73" s="486"/>
      <c r="AA73" s="487"/>
      <c r="AB73" s="487"/>
      <c r="AC73" s="487"/>
      <c r="AD73" s="489"/>
      <c r="AE73" s="490"/>
      <c r="AF73" s="490"/>
      <c r="AG73" s="491"/>
      <c r="AH73" s="492">
        <f>IF(V72="賃金で算定",0,V73+Z73-AD73)</f>
        <v>0</v>
      </c>
      <c r="AI73" s="492"/>
      <c r="AJ73" s="492"/>
      <c r="AK73" s="493"/>
      <c r="AL73" s="494">
        <f>IF(V72="賃金で算定","賃金で算定",IF(OR(V73=0,$F$78="",AV72=""),0,IF(OR(LEFT($F$78,2)="31",LEFT($F$78,2)="34",LEFT($F$78,2)="36",LEFT($F$78,2)="37"),VLOOKUP($F$78,労務比率2,AX72,FALSE),VLOOKUP($F$78,労務比率,AX72,FALSE))))</f>
        <v>0</v>
      </c>
      <c r="AM73" s="495"/>
      <c r="AN73" s="496">
        <f>IF(V72="賃金で算定",0,INT(AH73*AL73/100))</f>
        <v>0</v>
      </c>
      <c r="AO73" s="497"/>
      <c r="AP73" s="497"/>
      <c r="AQ73" s="497"/>
      <c r="AR73" s="497"/>
      <c r="AS73" s="238"/>
      <c r="AV73" s="24"/>
      <c r="AW73" s="25"/>
      <c r="AY73" s="190">
        <f t="shared" ref="AY73" si="26">AH73</f>
        <v>0</v>
      </c>
      <c r="AZ73" s="189">
        <f>IF(AV72&lt;=設定シート!C$101,AH73,IF(AND(AV72&gt;=設定シート!E$101,AV72&lt;=設定シート!G$101),AH73*105/108,AH73))</f>
        <v>0</v>
      </c>
      <c r="BA73" s="188"/>
      <c r="BB73" s="189">
        <f t="shared" ref="BB73" si="27">IF($AL73="賃金で算定",0,INT(AY73*$AL73/100))</f>
        <v>0</v>
      </c>
      <c r="BC73" s="189">
        <f>IF(AY73=AZ73,BB73,AZ73*$AL73/100)</f>
        <v>0</v>
      </c>
      <c r="BL73" s="22">
        <f>IF(AY73=AZ73,0,1)</f>
        <v>0</v>
      </c>
      <c r="BM73" s="22" t="str">
        <f>IF(BL73=1,AL73,"")</f>
        <v/>
      </c>
    </row>
    <row r="74" spans="2:74" ht="18" customHeight="1">
      <c r="B74" s="498"/>
      <c r="C74" s="499"/>
      <c r="D74" s="499"/>
      <c r="E74" s="499"/>
      <c r="F74" s="499"/>
      <c r="G74" s="499"/>
      <c r="H74" s="499"/>
      <c r="I74" s="500"/>
      <c r="J74" s="498"/>
      <c r="K74" s="499"/>
      <c r="L74" s="499"/>
      <c r="M74" s="499"/>
      <c r="N74" s="504"/>
      <c r="O74" s="300"/>
      <c r="P74" s="278" t="s">
        <v>31</v>
      </c>
      <c r="Q74" s="301"/>
      <c r="R74" s="278" t="s">
        <v>1</v>
      </c>
      <c r="S74" s="302"/>
      <c r="T74" s="506" t="s">
        <v>374</v>
      </c>
      <c r="U74" s="506"/>
      <c r="V74" s="507"/>
      <c r="W74" s="508"/>
      <c r="X74" s="508"/>
      <c r="Y74" s="339"/>
      <c r="Z74" s="316"/>
      <c r="AA74" s="317"/>
      <c r="AB74" s="317"/>
      <c r="AC74" s="315"/>
      <c r="AD74" s="316"/>
      <c r="AE74" s="317"/>
      <c r="AF74" s="317"/>
      <c r="AG74" s="318"/>
      <c r="AH74" s="509">
        <f>IF(V74="賃金で算定",V75+Z75-AD75,0)</f>
        <v>0</v>
      </c>
      <c r="AI74" s="510"/>
      <c r="AJ74" s="510"/>
      <c r="AK74" s="511"/>
      <c r="AL74" s="280"/>
      <c r="AM74" s="283"/>
      <c r="AN74" s="395"/>
      <c r="AO74" s="396"/>
      <c r="AP74" s="396"/>
      <c r="AQ74" s="396"/>
      <c r="AR74" s="396"/>
      <c r="AS74" s="319"/>
      <c r="AV74" s="24" t="str">
        <f>IF(OR(O74="",Q74=""),"", IF(O74&lt;20,DATE(O74+118,Q74,IF(S74="",1,S74)),DATE(O74+88,Q74,IF(S74="",1,S74))))</f>
        <v/>
      </c>
      <c r="AW74" s="362" t="str">
        <f>IF(AV74&lt;=設定シート!C$15,"昔",IF(OR(LEFT($F$78,2)="31",LEFT($F$78,2)="34",LEFT($F$78,2)="36",LEFT($F$78,2)="37"),IF(AV74&lt;=設定シート!E$23,"1",IF(AV74&lt;=設定シート!G$23,"2",IF(AV74&lt;=設定シート!M$23,"3","4"))),IF(AV74&lt;=設定シート!E$15,"1",IF(AV74&lt;=設定シート!G$15,"2","3"))))</f>
        <v>3</v>
      </c>
      <c r="AX74" s="363">
        <f>IF(OR(LEFT($F$78,2)="31",LEFT($F$78,2)="34",LEFT($F$78,2)="36",LEFT($F$78,2)="37"),IF(AV74&lt;=設定シート!$C$23,5,IF(AV74&lt;=設定シート!$E$23,7,IF(AV74&lt;=設定シート!$G$23,9,IF(AND(AV74&lt;=設定シート!$I$23,V74=""),11,IF(AND(AV74&lt;=設定シート!$I$23,V74="賃金で算定"),13,IF(AV74&lt;=設定シート!$K$23,15,IF(AV74&lt;=設定シート!$M$23,17,19))))))),IF(AV74&lt;=設定シート!$C$23,5,IF(AV74&lt;=設定シート!$E$15,7,IF(AV74&lt;=設定シート!$G$15,9,11))))</f>
        <v>11</v>
      </c>
      <c r="AY74" s="307"/>
      <c r="AZ74" s="308"/>
      <c r="BA74" s="309">
        <f t="shared" ref="BA74" si="28">AN74</f>
        <v>0</v>
      </c>
      <c r="BB74" s="308"/>
      <c r="BC74" s="308"/>
      <c r="BO74" s="1">
        <f>IF(O74&lt;=VALUE(概算年度),O74+2018,O74+1988)</f>
        <v>2018</v>
      </c>
      <c r="BP74" s="1" t="b">
        <f>IF(BO74=2019,1)</f>
        <v>0</v>
      </c>
      <c r="BQ74" s="3">
        <f>IF(BO74&lt;=2018,1)</f>
        <v>1</v>
      </c>
      <c r="BR74" s="3" t="b">
        <f>IF(BO74&gt;=2020,1)</f>
        <v>0</v>
      </c>
      <c r="BS74" s="3" t="b">
        <f>IF(AND(O74=31,Q74=1,O75=31),1,IF(AND(O74=31,Q74=2,O75=31),2,IF(AND(O74=31,Q74=3,O75=31),3,IF(AND(O74=31,Q74=4,O75=31),4,IF(AND(O74&gt;VALUE(概算年度),O74&lt;31,O75=31),5)))))</f>
        <v>0</v>
      </c>
      <c r="BT74" s="3" t="b">
        <f>IF(OR(O74=31,O74=1),IF(AND(O75=1,OR(Q74=1,Q74=2,Q74=3,Q74=4,Q74=5)),1,IF(AND(O75=1,Q74=6),6,IF(AND(O75=1,Q74=7),7,IF(AND(O75=1,Q74=8),8,IF(AND(O75=1,Q74=9),9,IF(AND(O75=1,Q74=10),10,IF(AND(O75=1,Q74=11),11,IF(AND(O75=1,Q74=12),12)))))))),IF(O75=1,13))</f>
        <v>0</v>
      </c>
      <c r="BU74" s="3" t="b">
        <f>IF(AND(VALUE(概算年度)='報告書（事業主控）記載用'!O74,VALUE(概算年度)='報告書（事業主控）記載用'!O75),IF('報告書（事業主控）記載用'!Q74=1,1,IF('報告書（事業主控）記載用'!Q74=2,2,IF('報告書（事業主控）記載用'!Q74=3,3))))</f>
        <v>0</v>
      </c>
      <c r="BV74" s="3" t="b">
        <f>IF(BS74=1,"平31_1",IF(BS74=2,"平31_2",IF(BS74=3,"平31_3",IF(BS74=4,"平31_4",IF(BS74=5,"平31_1",IF(BT74=1,"_5月",IF(BT74=6,"_6月",IF(BT74=7,"_7月",IF(BT74=8,"_8月",IF(BT74=9,"_9月",IF(BT74=10,"_10月",IF(BT74=11,"_11月",IF(BT74=12,"_12月",IF(BT74=13,"_5月",IF(AND(O74=O75,O75&lt;&gt;VALUE(概算年度)),IF(Q74=1,"_1月",IF(Q74=2,"_2月",IF(Q74=3,"_3月",IF(Q74=4,"_4月",IF(Q74=5,"_5月",IF(Q74=6,"_6月",IF(Q74=7,"_7月",IF(Q74=8,"_8月",IF(Q74=9,"_9月",IF(Q74=10,"_10月",IF(Q74=11,"_11月",IF(Q74=12,"_12月")))))))))))),IF(BU74=1,"対象年1_3月",IF(BU74=2,"対象年2_3月",IF(BU74=3,"対象年3月",IF(O75=VALUE(概算年度),"対象年1_3月","_1月")))))))))))))))))))</f>
        <v>0</v>
      </c>
    </row>
    <row r="75" spans="2:74" ht="18" customHeight="1">
      <c r="B75" s="501"/>
      <c r="C75" s="502"/>
      <c r="D75" s="502"/>
      <c r="E75" s="502"/>
      <c r="F75" s="502"/>
      <c r="G75" s="502"/>
      <c r="H75" s="502"/>
      <c r="I75" s="503"/>
      <c r="J75" s="501"/>
      <c r="K75" s="502"/>
      <c r="L75" s="502"/>
      <c r="M75" s="502"/>
      <c r="N75" s="505"/>
      <c r="O75" s="114"/>
      <c r="P75" s="11" t="s">
        <v>0</v>
      </c>
      <c r="Q75" s="23"/>
      <c r="R75" s="11" t="s">
        <v>1</v>
      </c>
      <c r="S75" s="115"/>
      <c r="T75" s="512" t="s">
        <v>21</v>
      </c>
      <c r="U75" s="512"/>
      <c r="V75" s="486"/>
      <c r="W75" s="487"/>
      <c r="X75" s="487"/>
      <c r="Y75" s="488"/>
      <c r="Z75" s="486"/>
      <c r="AA75" s="487"/>
      <c r="AB75" s="487"/>
      <c r="AC75" s="487"/>
      <c r="AD75" s="489"/>
      <c r="AE75" s="490"/>
      <c r="AF75" s="490"/>
      <c r="AG75" s="491"/>
      <c r="AH75" s="492">
        <f>IF(V74="賃金で算定",0,V75+Z75-AD75)</f>
        <v>0</v>
      </c>
      <c r="AI75" s="492"/>
      <c r="AJ75" s="492"/>
      <c r="AK75" s="493"/>
      <c r="AL75" s="494">
        <f>IF(V74="賃金で算定","賃金で算定",IF(OR(V75=0,$F$78="",AV74=""),0,IF(OR(LEFT($F$78,2)="31",LEFT($F$78,2)="34",LEFT($F$78,2)="36",LEFT($F$78,2)="37"),VLOOKUP($F$78,労務比率2,AX74,FALSE),VLOOKUP($F$78,労務比率,AX74,FALSE))))</f>
        <v>0</v>
      </c>
      <c r="AM75" s="495"/>
      <c r="AN75" s="496">
        <f>IF(V74="賃金で算定",0,INT(AH75*AL75/100))</f>
        <v>0</v>
      </c>
      <c r="AO75" s="497"/>
      <c r="AP75" s="497"/>
      <c r="AQ75" s="497"/>
      <c r="AR75" s="497"/>
      <c r="AS75" s="238"/>
      <c r="AV75" s="24"/>
      <c r="AW75" s="25"/>
      <c r="AY75" s="190">
        <f t="shared" ref="AY75" si="29">AH75</f>
        <v>0</v>
      </c>
      <c r="AZ75" s="189">
        <f>IF(AV74&lt;=設定シート!C$101,AH75,IF(AND(AV74&gt;=設定シート!E$101,AV74&lt;=設定シート!G$101),AH75*105/108,AH75))</f>
        <v>0</v>
      </c>
      <c r="BA75" s="188"/>
      <c r="BB75" s="189">
        <f t="shared" ref="BB75" si="30">IF($AL75="賃金で算定",0,INT(AY75*$AL75/100))</f>
        <v>0</v>
      </c>
      <c r="BC75" s="189">
        <f>IF(AY75=AZ75,BB75,AZ75*$AL75/100)</f>
        <v>0</v>
      </c>
      <c r="BL75" s="22">
        <f>IF(AY75=AZ75,0,1)</f>
        <v>0</v>
      </c>
      <c r="BM75" s="22" t="str">
        <f>IF(BL75=1,AL75,"")</f>
        <v/>
      </c>
    </row>
    <row r="76" spans="2:74" ht="18" customHeight="1">
      <c r="B76" s="498"/>
      <c r="C76" s="499"/>
      <c r="D76" s="499"/>
      <c r="E76" s="499"/>
      <c r="F76" s="499"/>
      <c r="G76" s="499"/>
      <c r="H76" s="499"/>
      <c r="I76" s="500"/>
      <c r="J76" s="498"/>
      <c r="K76" s="499"/>
      <c r="L76" s="499"/>
      <c r="M76" s="499"/>
      <c r="N76" s="504"/>
      <c r="O76" s="300"/>
      <c r="P76" s="278" t="s">
        <v>31</v>
      </c>
      <c r="Q76" s="301"/>
      <c r="R76" s="278" t="s">
        <v>1</v>
      </c>
      <c r="S76" s="302"/>
      <c r="T76" s="506" t="s">
        <v>374</v>
      </c>
      <c r="U76" s="506"/>
      <c r="V76" s="507"/>
      <c r="W76" s="508"/>
      <c r="X76" s="508"/>
      <c r="Y76" s="339"/>
      <c r="Z76" s="316"/>
      <c r="AA76" s="317"/>
      <c r="AB76" s="317"/>
      <c r="AC76" s="315"/>
      <c r="AD76" s="316"/>
      <c r="AE76" s="317"/>
      <c r="AF76" s="317"/>
      <c r="AG76" s="318"/>
      <c r="AH76" s="509">
        <f>IF(V76="賃金で算定",V77+Z77-AD77,0)</f>
        <v>0</v>
      </c>
      <c r="AI76" s="510"/>
      <c r="AJ76" s="510"/>
      <c r="AK76" s="511"/>
      <c r="AL76" s="280"/>
      <c r="AM76" s="283"/>
      <c r="AN76" s="395"/>
      <c r="AO76" s="396"/>
      <c r="AP76" s="396"/>
      <c r="AQ76" s="396"/>
      <c r="AR76" s="396"/>
      <c r="AS76" s="319"/>
      <c r="AV76" s="24" t="str">
        <f>IF(OR(O76="",Q76=""),"", IF(O76&lt;20,DATE(O76+118,Q76,IF(S76="",1,S76)),DATE(O76+88,Q76,IF(S76="",1,S76))))</f>
        <v/>
      </c>
      <c r="AW76" s="362" t="str">
        <f>IF(AV76&lt;=設定シート!C$15,"昔",IF(OR(LEFT($F$78,2)="31",LEFT($F$78,2)="34",LEFT($F$78,2)="36",LEFT($F$78,2)="37"),IF(AV76&lt;=設定シート!E$23,"1",IF(AV76&lt;=設定シート!G$23,"2",IF(AV76&lt;=設定シート!M$23,"3","4"))),IF(AV76&lt;=設定シート!E$15,"1",IF(AV76&lt;=設定シート!G$15,"2","3"))))</f>
        <v>3</v>
      </c>
      <c r="AX76" s="363">
        <f>IF(OR(LEFT($F$78,2)="31",LEFT($F$78,2)="34",LEFT($F$78,2)="36",LEFT($F$78,2)="37"),IF(AV76&lt;=設定シート!$C$23,5,IF(AV76&lt;=設定シート!$E$23,7,IF(AV76&lt;=設定シート!$G$23,9,IF(AND(AV76&lt;=設定シート!$I$23,V76=""),11,IF(AND(AV76&lt;=設定シート!$I$23,V76="賃金で算定"),13,IF(AV76&lt;=設定シート!$K$23,15,IF(AV76&lt;=設定シート!$M$23,17,19))))))),IF(AV76&lt;=設定シート!$C$23,5,IF(AV76&lt;=設定シート!$E$15,7,IF(AV76&lt;=設定シート!$G$15,9,11))))</f>
        <v>11</v>
      </c>
      <c r="AY76" s="307"/>
      <c r="AZ76" s="308"/>
      <c r="BA76" s="309">
        <f t="shared" ref="BA76" si="31">AN76</f>
        <v>0</v>
      </c>
      <c r="BB76" s="308"/>
      <c r="BC76" s="308"/>
      <c r="BO76" s="1">
        <f>IF(O76&lt;=VALUE(概算年度),O76+2018,O76+1988)</f>
        <v>2018</v>
      </c>
      <c r="BP76" s="1" t="b">
        <f>IF(BO76=2019,1)</f>
        <v>0</v>
      </c>
      <c r="BQ76" s="3">
        <f>IF(BO76&lt;=2018,1)</f>
        <v>1</v>
      </c>
      <c r="BR76" s="3" t="b">
        <f>IF(BO76&gt;=2020,1)</f>
        <v>0</v>
      </c>
      <c r="BS76" s="3" t="b">
        <f>IF(AND(O76=31,Q76=1,O77=31),1,IF(AND(O76=31,Q76=2,O77=31),2,IF(AND(O76=31,Q76=3,O77=31),3,IF(AND(O76=31,Q76=4,O77=31),4,IF(AND(O76&gt;VALUE(概算年度),O76&lt;31,O77=31),5)))))</f>
        <v>0</v>
      </c>
      <c r="BT76" s="3" t="b">
        <f>IF(OR(O76=31,O76=1),IF(AND(O77=1,OR(Q76=1,Q76=2,Q76=3,Q76=4,Q76=5)),1,IF(AND(O77=1,Q76=6),6,IF(AND(O77=1,Q76=7),7,IF(AND(O77=1,Q76=8),8,IF(AND(O77=1,Q76=9),9,IF(AND(O77=1,Q76=10),10,IF(AND(O77=1,Q76=11),11,IF(AND(O77=1,Q76=12),12)))))))),IF(O77=1,13))</f>
        <v>0</v>
      </c>
      <c r="BU76" s="3" t="b">
        <f>IF(AND(VALUE(概算年度)='報告書（事業主控）記載用'!O76,VALUE(概算年度)='報告書（事業主控）記載用'!O77),IF('報告書（事業主控）記載用'!Q76=1,1,IF('報告書（事業主控）記載用'!Q76=2,2,IF('報告書（事業主控）記載用'!Q76=3,3))))</f>
        <v>0</v>
      </c>
      <c r="BV76" s="3" t="b">
        <f>IF(BS76=1,"平31_1",IF(BS76=2,"平31_2",IF(BS76=3,"平31_3",IF(BS76=4,"平31_4",IF(BS76=5,"平31_1",IF(BT76=1,"_5月",IF(BT76=6,"_6月",IF(BT76=7,"_7月",IF(BT76=8,"_8月",IF(BT76=9,"_9月",IF(BT76=10,"_10月",IF(BT76=11,"_11月",IF(BT76=12,"_12月",IF(BT76=13,"_5月",IF(AND(O76=O77,O77&lt;&gt;VALUE(概算年度)),IF(Q76=1,"_1月",IF(Q76=2,"_2月",IF(Q76=3,"_3月",IF(Q76=4,"_4月",IF(Q76=5,"_5月",IF(Q76=6,"_6月",IF(Q76=7,"_7月",IF(Q76=8,"_8月",IF(Q76=9,"_9月",IF(Q76=10,"_10月",IF(Q76=11,"_11月",IF(Q76=12,"_12月")))))))))))),IF(BU76=1,"対象年1_3月",IF(BU76=2,"対象年2_3月",IF(BU76=3,"対象年3月",IF(O77=VALUE(概算年度),"対象年1_3月","_1月")))))))))))))))))))</f>
        <v>0</v>
      </c>
    </row>
    <row r="77" spans="2:74" ht="18" customHeight="1">
      <c r="B77" s="501"/>
      <c r="C77" s="502"/>
      <c r="D77" s="502"/>
      <c r="E77" s="502"/>
      <c r="F77" s="502"/>
      <c r="G77" s="502"/>
      <c r="H77" s="502"/>
      <c r="I77" s="503"/>
      <c r="J77" s="501"/>
      <c r="K77" s="502"/>
      <c r="L77" s="502"/>
      <c r="M77" s="502"/>
      <c r="N77" s="505"/>
      <c r="O77" s="114"/>
      <c r="P77" s="11" t="s">
        <v>0</v>
      </c>
      <c r="Q77" s="23"/>
      <c r="R77" s="11" t="s">
        <v>1</v>
      </c>
      <c r="S77" s="115"/>
      <c r="T77" s="512" t="s">
        <v>21</v>
      </c>
      <c r="U77" s="512"/>
      <c r="V77" s="486"/>
      <c r="W77" s="487"/>
      <c r="X77" s="487"/>
      <c r="Y77" s="488"/>
      <c r="Z77" s="486"/>
      <c r="AA77" s="487"/>
      <c r="AB77" s="487"/>
      <c r="AC77" s="487"/>
      <c r="AD77" s="489"/>
      <c r="AE77" s="490"/>
      <c r="AF77" s="490"/>
      <c r="AG77" s="491"/>
      <c r="AH77" s="496">
        <f>IF(V76="賃金で算定",0,V77+Z77-AD77)</f>
        <v>0</v>
      </c>
      <c r="AI77" s="497"/>
      <c r="AJ77" s="497"/>
      <c r="AK77" s="517"/>
      <c r="AL77" s="494">
        <f>IF(V76="賃金で算定","賃金で算定",IF(OR(V77=0,$F$78="",AV76=""),0,IF(OR(LEFT($F$78,2)="31",LEFT($F$78,2)="34",LEFT($F$78,2)="36",LEFT($F$78,2)="37"),VLOOKUP($F$78,労務比率2,AX76,FALSE),VLOOKUP($F$78,労務比率,AX76,FALSE))))</f>
        <v>0</v>
      </c>
      <c r="AM77" s="495"/>
      <c r="AN77" s="496">
        <f>IF(V76="賃金で算定",0,INT(AH77*AL77/100))</f>
        <v>0</v>
      </c>
      <c r="AO77" s="497"/>
      <c r="AP77" s="497"/>
      <c r="AQ77" s="497"/>
      <c r="AR77" s="497"/>
      <c r="AS77" s="238"/>
      <c r="AV77" s="24"/>
      <c r="AW77" s="25"/>
      <c r="AY77" s="190">
        <f t="shared" ref="AY77" si="32">AH77</f>
        <v>0</v>
      </c>
      <c r="AZ77" s="189">
        <f>IF(AV76&lt;=設定シート!C$101,AH77,IF(AND(AV76&gt;=設定シート!E$101,AV76&lt;=設定シート!G$101),AH77*105/108,AH77))</f>
        <v>0</v>
      </c>
      <c r="BA77" s="188"/>
      <c r="BB77" s="189">
        <f t="shared" ref="BB77" si="33">IF($AL77="賃金で算定",0,INT(AY77*$AL77/100))</f>
        <v>0</v>
      </c>
      <c r="BC77" s="189">
        <f>IF(AY77=AZ77,BB77,AZ77*$AL77/100)</f>
        <v>0</v>
      </c>
      <c r="BL77" s="22">
        <f>IF(AY77=AZ77,0,1)</f>
        <v>0</v>
      </c>
      <c r="BM77" s="22" t="str">
        <f>IF(BL77=1,AL77,"")</f>
        <v/>
      </c>
    </row>
    <row r="78" spans="2:74" ht="18" customHeight="1">
      <c r="B78" s="407" t="s">
        <v>337</v>
      </c>
      <c r="C78" s="518"/>
      <c r="D78" s="518"/>
      <c r="E78" s="519"/>
      <c r="F78" s="599"/>
      <c r="G78" s="527"/>
      <c r="H78" s="527"/>
      <c r="I78" s="527"/>
      <c r="J78" s="527"/>
      <c r="K78" s="527"/>
      <c r="L78" s="527"/>
      <c r="M78" s="527"/>
      <c r="N78" s="528"/>
      <c r="O78" s="407" t="s">
        <v>338</v>
      </c>
      <c r="P78" s="518"/>
      <c r="Q78" s="518"/>
      <c r="R78" s="518"/>
      <c r="S78" s="518"/>
      <c r="T78" s="518"/>
      <c r="U78" s="519"/>
      <c r="V78" s="602">
        <f>AH78</f>
        <v>0</v>
      </c>
      <c r="W78" s="603"/>
      <c r="X78" s="603"/>
      <c r="Y78" s="604"/>
      <c r="Z78" s="316"/>
      <c r="AA78" s="317"/>
      <c r="AB78" s="317"/>
      <c r="AC78" s="315"/>
      <c r="AD78" s="316"/>
      <c r="AE78" s="317"/>
      <c r="AF78" s="317"/>
      <c r="AG78" s="315"/>
      <c r="AH78" s="509">
        <f>AH60+AH62+AH64+AH66+AH68+AH70+AH72+AH74+AH76</f>
        <v>0</v>
      </c>
      <c r="AI78" s="510"/>
      <c r="AJ78" s="510"/>
      <c r="AK78" s="511"/>
      <c r="AL78" s="285"/>
      <c r="AM78" s="287"/>
      <c r="AN78" s="509">
        <f>AN60+AN62+AN64+AN66+AN68+AN70+AN72+AN74+AN76</f>
        <v>0</v>
      </c>
      <c r="AO78" s="510"/>
      <c r="AP78" s="510"/>
      <c r="AQ78" s="510"/>
      <c r="AR78" s="510"/>
      <c r="AS78" s="319"/>
      <c r="AW78" s="25"/>
      <c r="AY78" s="307"/>
      <c r="AZ78" s="324"/>
      <c r="BA78" s="325">
        <f>BA60+BA62+BA64+BA66+BA68+BA70+BA72+BA74+BA76</f>
        <v>0</v>
      </c>
      <c r="BB78" s="309">
        <f>BB61+BB63+BB65+BB67+BB69+BB71+BB73+BB75+BB77</f>
        <v>0</v>
      </c>
      <c r="BC78" s="309">
        <f>SUMIF(BL61:BL77,0,BC61:BC77)+ROUNDDOWN(ROUNDDOWN(BL78*105/108,0)*BM78/100,0)</f>
        <v>0</v>
      </c>
      <c r="BL78" s="22">
        <f>SUMIF(BL61:BL77,1,AH61:AK77)</f>
        <v>0</v>
      </c>
      <c r="BM78" s="22">
        <f>IF(COUNT(BM61:BM77)=0,0,SUM(BM61:BM77)/COUNT(BM61:BM77))</f>
        <v>0</v>
      </c>
      <c r="BV78" s="3"/>
    </row>
    <row r="79" spans="2:74" ht="18" customHeight="1">
      <c r="B79" s="520"/>
      <c r="C79" s="521"/>
      <c r="D79" s="521"/>
      <c r="E79" s="522"/>
      <c r="F79" s="600"/>
      <c r="G79" s="530"/>
      <c r="H79" s="530"/>
      <c r="I79" s="530"/>
      <c r="J79" s="530"/>
      <c r="K79" s="530"/>
      <c r="L79" s="530"/>
      <c r="M79" s="530"/>
      <c r="N79" s="531"/>
      <c r="O79" s="520"/>
      <c r="P79" s="521"/>
      <c r="Q79" s="521"/>
      <c r="R79" s="521"/>
      <c r="S79" s="521"/>
      <c r="T79" s="521"/>
      <c r="U79" s="522"/>
      <c r="V79" s="513">
        <f>V61+V63+V65+V67+V69+V71+V73+V75+V77-V78</f>
        <v>0</v>
      </c>
      <c r="W79" s="492"/>
      <c r="X79" s="492"/>
      <c r="Y79" s="493"/>
      <c r="Z79" s="513">
        <f>Z61+Z63+Z65+Z67+Z69+Z71+Z73+Z75+Z77</f>
        <v>0</v>
      </c>
      <c r="AA79" s="492"/>
      <c r="AB79" s="492"/>
      <c r="AC79" s="492"/>
      <c r="AD79" s="513">
        <f>AD61+AD63+AD65+AD67+AD69+AD71+AD73+AD75+AD77</f>
        <v>0</v>
      </c>
      <c r="AE79" s="492"/>
      <c r="AF79" s="492"/>
      <c r="AG79" s="492"/>
      <c r="AH79" s="513">
        <f>AY79</f>
        <v>0</v>
      </c>
      <c r="AI79" s="492"/>
      <c r="AJ79" s="492"/>
      <c r="AK79" s="492"/>
      <c r="AL79" s="289"/>
      <c r="AM79" s="290"/>
      <c r="AN79" s="513">
        <f>BB79</f>
        <v>0</v>
      </c>
      <c r="AO79" s="492"/>
      <c r="AP79" s="492"/>
      <c r="AQ79" s="492"/>
      <c r="AR79" s="492"/>
      <c r="AS79" s="340"/>
      <c r="AW79" s="25"/>
      <c r="AY79" s="326">
        <f>AY61+AY63+AY65+AY67+AY69+AY71+AY73+AY75+AY77</f>
        <v>0</v>
      </c>
      <c r="AZ79" s="327"/>
      <c r="BA79" s="327"/>
      <c r="BB79" s="328">
        <f>BB78</f>
        <v>0</v>
      </c>
      <c r="BC79" s="329"/>
    </row>
    <row r="80" spans="2:74" ht="18" customHeight="1">
      <c r="B80" s="523"/>
      <c r="C80" s="524"/>
      <c r="D80" s="524"/>
      <c r="E80" s="525"/>
      <c r="F80" s="601"/>
      <c r="G80" s="532"/>
      <c r="H80" s="532"/>
      <c r="I80" s="532"/>
      <c r="J80" s="532"/>
      <c r="K80" s="532"/>
      <c r="L80" s="532"/>
      <c r="M80" s="532"/>
      <c r="N80" s="533"/>
      <c r="O80" s="523"/>
      <c r="P80" s="524"/>
      <c r="Q80" s="524"/>
      <c r="R80" s="524"/>
      <c r="S80" s="524"/>
      <c r="T80" s="524"/>
      <c r="U80" s="525"/>
      <c r="V80" s="496"/>
      <c r="W80" s="497"/>
      <c r="X80" s="497"/>
      <c r="Y80" s="517"/>
      <c r="Z80" s="496"/>
      <c r="AA80" s="497"/>
      <c r="AB80" s="497"/>
      <c r="AC80" s="497"/>
      <c r="AD80" s="496"/>
      <c r="AE80" s="497"/>
      <c r="AF80" s="497"/>
      <c r="AG80" s="497"/>
      <c r="AH80" s="496">
        <f>AZ80</f>
        <v>0</v>
      </c>
      <c r="AI80" s="497"/>
      <c r="AJ80" s="497"/>
      <c r="AK80" s="517"/>
      <c r="AL80" s="239"/>
      <c r="AM80" s="240"/>
      <c r="AN80" s="496">
        <f>BC80</f>
        <v>0</v>
      </c>
      <c r="AO80" s="497"/>
      <c r="AP80" s="497"/>
      <c r="AQ80" s="497"/>
      <c r="AR80" s="497"/>
      <c r="AS80" s="238"/>
      <c r="AU80" s="116"/>
      <c r="AW80" s="25"/>
      <c r="AY80" s="192"/>
      <c r="AZ80" s="193">
        <f>IF(AZ61+AZ63+AZ65+AZ67+AZ69+AZ71+AZ73+AZ75+AZ77=AY79,0,ROUNDDOWN(AZ61+AZ63+AZ65+AZ67+AZ69+AZ71+AZ73+AZ75+AZ77,0))</f>
        <v>0</v>
      </c>
      <c r="BA80" s="191"/>
      <c r="BB80" s="191"/>
      <c r="BC80" s="193">
        <f>IF(BC78=BB79,0,BC78)</f>
        <v>0</v>
      </c>
    </row>
    <row r="81" spans="2:49" ht="18" customHeight="1">
      <c r="AD81" s="1" t="str">
        <f>IF(AND($F78="",$V78+$V79&gt;0),"事業の種類を選択してください。","")</f>
        <v/>
      </c>
      <c r="AN81" s="397">
        <f>IF(AN78=0,0,AN78+IF(AN80=0,AN79,AN80))</f>
        <v>0</v>
      </c>
      <c r="AO81" s="397"/>
      <c r="AP81" s="397"/>
      <c r="AQ81" s="397"/>
      <c r="AR81" s="397"/>
      <c r="AW81" s="25"/>
    </row>
    <row r="82" spans="2:49" ht="31.9" customHeight="1">
      <c r="AN82" s="30"/>
      <c r="AO82" s="30"/>
      <c r="AP82" s="30"/>
      <c r="AQ82" s="30"/>
      <c r="AR82" s="30"/>
      <c r="AW82" s="25"/>
    </row>
    <row r="83" spans="2:49" ht="7.5" customHeight="1">
      <c r="X83" s="3"/>
      <c r="Y83" s="3"/>
      <c r="AW83" s="25"/>
    </row>
    <row r="84" spans="2:49" ht="10.5" customHeight="1">
      <c r="X84" s="3"/>
      <c r="Y84" s="3"/>
      <c r="AW84" s="25"/>
    </row>
    <row r="85" spans="2:49" ht="5.25" customHeight="1">
      <c r="X85" s="3"/>
      <c r="Y85" s="3"/>
      <c r="AW85" s="25"/>
    </row>
    <row r="86" spans="2:49" ht="5.25" customHeight="1">
      <c r="X86" s="3"/>
      <c r="Y86" s="3"/>
      <c r="AW86" s="25"/>
    </row>
    <row r="87" spans="2:49" ht="5.25" customHeight="1">
      <c r="X87" s="3"/>
      <c r="Y87" s="3"/>
      <c r="AW87" s="25"/>
    </row>
    <row r="88" spans="2:49" ht="5.25" customHeight="1">
      <c r="X88" s="3"/>
      <c r="Y88" s="3"/>
      <c r="AW88" s="25"/>
    </row>
    <row r="89" spans="2:49" ht="17.25" customHeight="1">
      <c r="B89" s="2" t="s">
        <v>35</v>
      </c>
      <c r="S89" s="9"/>
      <c r="T89" s="9"/>
      <c r="U89" s="9"/>
      <c r="V89" s="9"/>
      <c r="W89" s="9"/>
      <c r="AL89" s="26"/>
      <c r="AW89" s="25"/>
    </row>
    <row r="90" spans="2:49" ht="12.75" customHeight="1">
      <c r="M90" s="27"/>
      <c r="N90" s="27"/>
      <c r="O90" s="27"/>
      <c r="P90" s="27"/>
      <c r="Q90" s="27"/>
      <c r="R90" s="27"/>
      <c r="S90" s="27"/>
      <c r="T90" s="28"/>
      <c r="U90" s="28"/>
      <c r="V90" s="28"/>
      <c r="W90" s="28"/>
      <c r="X90" s="28"/>
      <c r="Y90" s="28"/>
      <c r="Z90" s="28"/>
      <c r="AA90" s="27"/>
      <c r="AB90" s="27"/>
      <c r="AC90" s="27"/>
      <c r="AL90" s="26"/>
      <c r="AM90" s="389" t="s">
        <v>365</v>
      </c>
      <c r="AN90" s="390"/>
      <c r="AO90" s="390"/>
      <c r="AP90" s="391"/>
      <c r="AW90" s="25"/>
    </row>
    <row r="91" spans="2:49" ht="12.75" customHeight="1">
      <c r="M91" s="27"/>
      <c r="N91" s="27"/>
      <c r="O91" s="27"/>
      <c r="P91" s="27"/>
      <c r="Q91" s="27"/>
      <c r="R91" s="27"/>
      <c r="S91" s="27"/>
      <c r="T91" s="28"/>
      <c r="U91" s="28"/>
      <c r="V91" s="28"/>
      <c r="W91" s="28"/>
      <c r="X91" s="28"/>
      <c r="Y91" s="28"/>
      <c r="Z91" s="28"/>
      <c r="AA91" s="27"/>
      <c r="AB91" s="27"/>
      <c r="AC91" s="27"/>
      <c r="AL91" s="26"/>
      <c r="AM91" s="392"/>
      <c r="AN91" s="393"/>
      <c r="AO91" s="393"/>
      <c r="AP91" s="394"/>
      <c r="AW91" s="25"/>
    </row>
    <row r="92" spans="2:49" ht="12.75" customHeight="1">
      <c r="M92" s="27"/>
      <c r="N92" s="27"/>
      <c r="O92" s="27"/>
      <c r="P92" s="27"/>
      <c r="Q92" s="27"/>
      <c r="R92" s="27"/>
      <c r="S92" s="27"/>
      <c r="T92" s="27"/>
      <c r="U92" s="27"/>
      <c r="V92" s="27"/>
      <c r="W92" s="27"/>
      <c r="X92" s="27"/>
      <c r="Y92" s="27"/>
      <c r="Z92" s="27"/>
      <c r="AA92" s="27"/>
      <c r="AB92" s="27"/>
      <c r="AC92" s="27"/>
      <c r="AL92" s="26"/>
      <c r="AM92" s="245"/>
      <c r="AN92" s="245"/>
      <c r="AW92" s="25"/>
    </row>
    <row r="93" spans="2:49" ht="6" customHeight="1">
      <c r="M93" s="27"/>
      <c r="N93" s="27"/>
      <c r="O93" s="27"/>
      <c r="P93" s="27"/>
      <c r="Q93" s="27"/>
      <c r="R93" s="27"/>
      <c r="S93" s="27"/>
      <c r="T93" s="27"/>
      <c r="U93" s="27"/>
      <c r="V93" s="27"/>
      <c r="W93" s="27"/>
      <c r="X93" s="27"/>
      <c r="Y93" s="27"/>
      <c r="Z93" s="27"/>
      <c r="AA93" s="27"/>
      <c r="AB93" s="27"/>
      <c r="AC93" s="27"/>
      <c r="AL93" s="26"/>
      <c r="AM93" s="26"/>
      <c r="AW93" s="25"/>
    </row>
    <row r="94" spans="2:49" ht="12.75" customHeight="1">
      <c r="B94" s="403" t="s">
        <v>2</v>
      </c>
      <c r="C94" s="404"/>
      <c r="D94" s="404"/>
      <c r="E94" s="404"/>
      <c r="F94" s="404"/>
      <c r="G94" s="404"/>
      <c r="H94" s="404"/>
      <c r="I94" s="404"/>
      <c r="J94" s="408" t="s">
        <v>10</v>
      </c>
      <c r="K94" s="408"/>
      <c r="L94" s="271" t="s">
        <v>3</v>
      </c>
      <c r="M94" s="408" t="s">
        <v>11</v>
      </c>
      <c r="N94" s="408"/>
      <c r="O94" s="409" t="s">
        <v>12</v>
      </c>
      <c r="P94" s="408"/>
      <c r="Q94" s="408"/>
      <c r="R94" s="408"/>
      <c r="S94" s="408"/>
      <c r="T94" s="408"/>
      <c r="U94" s="408" t="s">
        <v>13</v>
      </c>
      <c r="V94" s="408"/>
      <c r="W94" s="408"/>
      <c r="AD94" s="11"/>
      <c r="AE94" s="11"/>
      <c r="AF94" s="11"/>
      <c r="AG94" s="11"/>
      <c r="AH94" s="11"/>
      <c r="AI94" s="11"/>
      <c r="AJ94" s="11"/>
      <c r="AL94" s="543">
        <f>$AL$9</f>
        <v>0</v>
      </c>
      <c r="AM94" s="411"/>
      <c r="AN94" s="478" t="s">
        <v>4</v>
      </c>
      <c r="AO94" s="478"/>
      <c r="AP94" s="411"/>
      <c r="AQ94" s="411"/>
      <c r="AR94" s="478" t="s">
        <v>5</v>
      </c>
      <c r="AS94" s="481"/>
      <c r="AW94" s="25"/>
    </row>
    <row r="95" spans="2:49" ht="13.9" customHeight="1">
      <c r="B95" s="404"/>
      <c r="C95" s="404"/>
      <c r="D95" s="404"/>
      <c r="E95" s="404"/>
      <c r="F95" s="404"/>
      <c r="G95" s="404"/>
      <c r="H95" s="404"/>
      <c r="I95" s="404"/>
      <c r="J95" s="591">
        <f>$J$10</f>
        <v>0</v>
      </c>
      <c r="K95" s="579">
        <f>$K$10</f>
        <v>0</v>
      </c>
      <c r="L95" s="593">
        <f>$L$10</f>
        <v>0</v>
      </c>
      <c r="M95" s="582">
        <f>$M$10</f>
        <v>0</v>
      </c>
      <c r="N95" s="579">
        <f>$N$10</f>
        <v>0</v>
      </c>
      <c r="O95" s="582">
        <f>$O$10</f>
        <v>0</v>
      </c>
      <c r="P95" s="544">
        <f>$P$10</f>
        <v>0</v>
      </c>
      <c r="Q95" s="544">
        <f>$Q$10</f>
        <v>0</v>
      </c>
      <c r="R95" s="544">
        <f>$R$10</f>
        <v>0</v>
      </c>
      <c r="S95" s="544">
        <f>$S$10</f>
        <v>0</v>
      </c>
      <c r="T95" s="579">
        <f>$T$10</f>
        <v>0</v>
      </c>
      <c r="U95" s="582">
        <f>$U$10</f>
        <v>0</v>
      </c>
      <c r="V95" s="544">
        <f>$V$10</f>
        <v>0</v>
      </c>
      <c r="W95" s="579">
        <f>$W$10</f>
        <v>0</v>
      </c>
      <c r="AD95" s="11"/>
      <c r="AE95" s="11"/>
      <c r="AF95" s="11"/>
      <c r="AG95" s="11"/>
      <c r="AH95" s="11"/>
      <c r="AI95" s="11"/>
      <c r="AJ95" s="11"/>
      <c r="AL95" s="412"/>
      <c r="AM95" s="413"/>
      <c r="AN95" s="479"/>
      <c r="AO95" s="479"/>
      <c r="AP95" s="413"/>
      <c r="AQ95" s="413"/>
      <c r="AR95" s="479"/>
      <c r="AS95" s="482"/>
      <c r="AW95" s="25"/>
    </row>
    <row r="96" spans="2:49" ht="9" customHeight="1">
      <c r="B96" s="404"/>
      <c r="C96" s="404"/>
      <c r="D96" s="404"/>
      <c r="E96" s="404"/>
      <c r="F96" s="404"/>
      <c r="G96" s="404"/>
      <c r="H96" s="404"/>
      <c r="I96" s="404"/>
      <c r="J96" s="592"/>
      <c r="K96" s="580"/>
      <c r="L96" s="594"/>
      <c r="M96" s="583"/>
      <c r="N96" s="580"/>
      <c r="O96" s="583"/>
      <c r="P96" s="545"/>
      <c r="Q96" s="545"/>
      <c r="R96" s="545"/>
      <c r="S96" s="545"/>
      <c r="T96" s="580"/>
      <c r="U96" s="583"/>
      <c r="V96" s="545"/>
      <c r="W96" s="580"/>
      <c r="AD96" s="11"/>
      <c r="AE96" s="11"/>
      <c r="AF96" s="11"/>
      <c r="AG96" s="11"/>
      <c r="AH96" s="11"/>
      <c r="AI96" s="11"/>
      <c r="AJ96" s="11"/>
      <c r="AL96" s="414"/>
      <c r="AM96" s="415"/>
      <c r="AN96" s="480"/>
      <c r="AO96" s="480"/>
      <c r="AP96" s="415"/>
      <c r="AQ96" s="415"/>
      <c r="AR96" s="480"/>
      <c r="AS96" s="483"/>
      <c r="AW96" s="25"/>
    </row>
    <row r="97" spans="2:74" ht="6" customHeight="1">
      <c r="B97" s="406"/>
      <c r="C97" s="406"/>
      <c r="D97" s="406"/>
      <c r="E97" s="406"/>
      <c r="F97" s="406"/>
      <c r="G97" s="406"/>
      <c r="H97" s="406"/>
      <c r="I97" s="406"/>
      <c r="J97" s="592"/>
      <c r="K97" s="581"/>
      <c r="L97" s="595"/>
      <c r="M97" s="584"/>
      <c r="N97" s="581"/>
      <c r="O97" s="584"/>
      <c r="P97" s="546"/>
      <c r="Q97" s="546"/>
      <c r="R97" s="546"/>
      <c r="S97" s="546"/>
      <c r="T97" s="581"/>
      <c r="U97" s="584"/>
      <c r="V97" s="546"/>
      <c r="W97" s="581"/>
      <c r="AW97" s="25"/>
    </row>
    <row r="98" spans="2:74" ht="15" customHeight="1">
      <c r="B98" s="457" t="s">
        <v>36</v>
      </c>
      <c r="C98" s="458"/>
      <c r="D98" s="458"/>
      <c r="E98" s="458"/>
      <c r="F98" s="458"/>
      <c r="G98" s="458"/>
      <c r="H98" s="458"/>
      <c r="I98" s="459"/>
      <c r="J98" s="457" t="s">
        <v>6</v>
      </c>
      <c r="K98" s="458"/>
      <c r="L98" s="458"/>
      <c r="M98" s="458"/>
      <c r="N98" s="466"/>
      <c r="O98" s="469" t="s">
        <v>37</v>
      </c>
      <c r="P98" s="458"/>
      <c r="Q98" s="458"/>
      <c r="R98" s="458"/>
      <c r="S98" s="458"/>
      <c r="T98" s="458"/>
      <c r="U98" s="459"/>
      <c r="V98" s="272" t="s">
        <v>348</v>
      </c>
      <c r="W98" s="273"/>
      <c r="X98" s="273"/>
      <c r="Y98" s="472" t="s">
        <v>349</v>
      </c>
      <c r="Z98" s="472"/>
      <c r="AA98" s="472"/>
      <c r="AB98" s="472"/>
      <c r="AC98" s="472"/>
      <c r="AD98" s="472"/>
      <c r="AE98" s="472"/>
      <c r="AF98" s="472"/>
      <c r="AG98" s="472"/>
      <c r="AH98" s="472"/>
      <c r="AI98" s="273"/>
      <c r="AJ98" s="273"/>
      <c r="AK98" s="274"/>
      <c r="AL98" s="596" t="s">
        <v>219</v>
      </c>
      <c r="AM98" s="596"/>
      <c r="AN98" s="473" t="s">
        <v>367</v>
      </c>
      <c r="AO98" s="473"/>
      <c r="AP98" s="473"/>
      <c r="AQ98" s="473"/>
      <c r="AR98" s="473"/>
      <c r="AS98" s="474"/>
      <c r="AW98" s="25"/>
    </row>
    <row r="99" spans="2:74" ht="13.9" customHeight="1">
      <c r="B99" s="460"/>
      <c r="C99" s="461"/>
      <c r="D99" s="461"/>
      <c r="E99" s="461"/>
      <c r="F99" s="461"/>
      <c r="G99" s="461"/>
      <c r="H99" s="461"/>
      <c r="I99" s="462"/>
      <c r="J99" s="460"/>
      <c r="K99" s="461"/>
      <c r="L99" s="461"/>
      <c r="M99" s="461"/>
      <c r="N99" s="467"/>
      <c r="O99" s="470"/>
      <c r="P99" s="461"/>
      <c r="Q99" s="461"/>
      <c r="R99" s="461"/>
      <c r="S99" s="461"/>
      <c r="T99" s="461"/>
      <c r="U99" s="462"/>
      <c r="V99" s="420" t="s">
        <v>7</v>
      </c>
      <c r="W99" s="606"/>
      <c r="X99" s="606"/>
      <c r="Y99" s="607"/>
      <c r="Z99" s="426" t="s">
        <v>16</v>
      </c>
      <c r="AA99" s="427"/>
      <c r="AB99" s="427"/>
      <c r="AC99" s="428"/>
      <c r="AD99" s="611" t="s">
        <v>17</v>
      </c>
      <c r="AE99" s="612"/>
      <c r="AF99" s="612"/>
      <c r="AG99" s="613"/>
      <c r="AH99" s="438" t="s">
        <v>60</v>
      </c>
      <c r="AI99" s="439"/>
      <c r="AJ99" s="439"/>
      <c r="AK99" s="440"/>
      <c r="AL99" s="597" t="s">
        <v>220</v>
      </c>
      <c r="AM99" s="597"/>
      <c r="AN99" s="448" t="s">
        <v>19</v>
      </c>
      <c r="AO99" s="449"/>
      <c r="AP99" s="449"/>
      <c r="AQ99" s="449"/>
      <c r="AR99" s="450"/>
      <c r="AS99" s="451"/>
      <c r="AW99" s="25"/>
      <c r="AY99" s="296" t="s">
        <v>246</v>
      </c>
      <c r="AZ99" s="296" t="s">
        <v>246</v>
      </c>
      <c r="BA99" s="296" t="s">
        <v>244</v>
      </c>
      <c r="BB99" s="452" t="s">
        <v>245</v>
      </c>
      <c r="BC99" s="453"/>
    </row>
    <row r="100" spans="2:74" ht="13.9" customHeight="1">
      <c r="B100" s="463"/>
      <c r="C100" s="464"/>
      <c r="D100" s="464"/>
      <c r="E100" s="464"/>
      <c r="F100" s="464"/>
      <c r="G100" s="464"/>
      <c r="H100" s="464"/>
      <c r="I100" s="465"/>
      <c r="J100" s="463"/>
      <c r="K100" s="464"/>
      <c r="L100" s="464"/>
      <c r="M100" s="464"/>
      <c r="N100" s="468"/>
      <c r="O100" s="471"/>
      <c r="P100" s="464"/>
      <c r="Q100" s="464"/>
      <c r="R100" s="464"/>
      <c r="S100" s="464"/>
      <c r="T100" s="464"/>
      <c r="U100" s="465"/>
      <c r="V100" s="608"/>
      <c r="W100" s="609"/>
      <c r="X100" s="609"/>
      <c r="Y100" s="610"/>
      <c r="Z100" s="429"/>
      <c r="AA100" s="430"/>
      <c r="AB100" s="430"/>
      <c r="AC100" s="431"/>
      <c r="AD100" s="614"/>
      <c r="AE100" s="615"/>
      <c r="AF100" s="615"/>
      <c r="AG100" s="616"/>
      <c r="AH100" s="441"/>
      <c r="AI100" s="442"/>
      <c r="AJ100" s="442"/>
      <c r="AK100" s="443"/>
      <c r="AL100" s="598"/>
      <c r="AM100" s="598"/>
      <c r="AN100" s="454"/>
      <c r="AO100" s="454"/>
      <c r="AP100" s="454"/>
      <c r="AQ100" s="454"/>
      <c r="AR100" s="454"/>
      <c r="AS100" s="455"/>
      <c r="AW100" s="25"/>
      <c r="AY100" s="187"/>
      <c r="AZ100" s="188" t="s">
        <v>240</v>
      </c>
      <c r="BA100" s="188" t="s">
        <v>243</v>
      </c>
      <c r="BB100" s="297" t="s">
        <v>241</v>
      </c>
      <c r="BC100" s="188" t="s">
        <v>240</v>
      </c>
      <c r="BL100" s="22" t="s">
        <v>251</v>
      </c>
      <c r="BM100" s="22" t="s">
        <v>113</v>
      </c>
    </row>
    <row r="101" spans="2:74" ht="18" customHeight="1">
      <c r="B101" s="498"/>
      <c r="C101" s="499"/>
      <c r="D101" s="499"/>
      <c r="E101" s="499"/>
      <c r="F101" s="499"/>
      <c r="G101" s="499"/>
      <c r="H101" s="499"/>
      <c r="I101" s="500"/>
      <c r="J101" s="498"/>
      <c r="K101" s="499"/>
      <c r="L101" s="499"/>
      <c r="M101" s="499"/>
      <c r="N101" s="504"/>
      <c r="O101" s="300"/>
      <c r="P101" s="278" t="s">
        <v>31</v>
      </c>
      <c r="Q101" s="301"/>
      <c r="R101" s="278" t="s">
        <v>1</v>
      </c>
      <c r="S101" s="302"/>
      <c r="T101" s="506" t="s">
        <v>39</v>
      </c>
      <c r="U101" s="605"/>
      <c r="V101" s="507"/>
      <c r="W101" s="508"/>
      <c r="X101" s="508"/>
      <c r="Y101" s="334" t="s">
        <v>8</v>
      </c>
      <c r="Z101" s="304"/>
      <c r="AA101" s="305"/>
      <c r="AB101" s="305"/>
      <c r="AC101" s="303" t="s">
        <v>8</v>
      </c>
      <c r="AD101" s="304"/>
      <c r="AE101" s="305"/>
      <c r="AF101" s="305"/>
      <c r="AG101" s="306" t="s">
        <v>8</v>
      </c>
      <c r="AH101" s="509">
        <f>IF(V101="賃金で算定",V102+Z102-AD102,0)</f>
        <v>0</v>
      </c>
      <c r="AI101" s="510"/>
      <c r="AJ101" s="510"/>
      <c r="AK101" s="511"/>
      <c r="AL101" s="280"/>
      <c r="AM101" s="283"/>
      <c r="AN101" s="395"/>
      <c r="AO101" s="396"/>
      <c r="AP101" s="396"/>
      <c r="AQ101" s="396"/>
      <c r="AR101" s="396"/>
      <c r="AS101" s="306" t="s">
        <v>8</v>
      </c>
      <c r="AV101" s="24" t="str">
        <f>IF(OR(O101="",Q101=""),"", IF(O101&lt;20,DATE(O101+118,Q101,IF(S101="",1,S101)),DATE(O101+88,Q101,IF(S101="",1,S101))))</f>
        <v/>
      </c>
      <c r="AW101" s="362" t="str">
        <f>IF(AV101&lt;=設定シート!C$15,"昔",IF(OR(LEFT($F$119,2)="31",LEFT($F$119,2)="34",LEFT($F$119,2)="36",LEFT($F$119,2)="37"),IF(AV101&lt;=設定シート!E$23,"1",IF(AV101&lt;=設定シート!G$23,"2",IF(AV101&lt;=設定シート!M$23,"3","4"))),IF(AV101&lt;=設定シート!E$15,"1",IF(AV101&lt;=設定シート!G$15,"2","3"))))</f>
        <v>3</v>
      </c>
      <c r="AX101" s="363">
        <f>IF(OR(LEFT($F$119,2)="31",LEFT($F$119,2)="34",LEFT($F$119,2)="36",LEFT($F$119,2)="37"),IF(AV101&lt;=設定シート!$C$23,5,IF(AV101&lt;=設定シート!$E$23,7,IF(AV101&lt;=設定シート!$G$23,9,IF(AND(AV101&lt;=設定シート!$I$23,V101=""),11,IF(AND(AV101&lt;=設定シート!$I$23,V101="賃金で算定"),13,IF(AV101&lt;=設定シート!$K$23,15,IF(AV101&lt;=設定シート!$M$23,17,19))))))),IF(AV101&lt;=設定シート!$C$23,5,IF(AV101&lt;=設定シート!$E$15,7,IF(AV101&lt;=設定シート!$G$15,9,11))))</f>
        <v>11</v>
      </c>
      <c r="AY101" s="307"/>
      <c r="AZ101" s="308"/>
      <c r="BA101" s="309">
        <f>AN101</f>
        <v>0</v>
      </c>
      <c r="BB101" s="308"/>
      <c r="BC101" s="308"/>
      <c r="BO101" s="1">
        <f>IF(O101&lt;=VALUE(概算年度),O101+2018,O101+1988)</f>
        <v>2018</v>
      </c>
      <c r="BP101" s="1" t="b">
        <f>IF(BO101=2019,1)</f>
        <v>0</v>
      </c>
      <c r="BQ101" s="3">
        <f>IF(BO101&lt;=2018,1)</f>
        <v>1</v>
      </c>
      <c r="BR101" s="3" t="b">
        <f>IF(BO101&gt;=2020,1)</f>
        <v>0</v>
      </c>
      <c r="BS101" s="3" t="b">
        <f>IF(AND(O101=31,Q101=1,O102=31),1,IF(AND(O101=31,Q101=2,O102=31),2,IF(AND(O101=31,Q101=3,O102=31),3,IF(AND(O101=31,Q101=4,O102=31),4,IF(AND(O101&gt;VALUE(概算年度),O101&lt;31,O102=31),5)))))</f>
        <v>0</v>
      </c>
      <c r="BT101" s="3" t="b">
        <f>IF(OR(O101=31,O101=1),IF(AND(O102=1,OR(Q101=1,Q101=2,Q101=3,Q101=4,Q101=5)),1,IF(AND(O102=1,Q101=6),6,IF(AND(O102=1,Q101=7),7,IF(AND(O102=1,Q101=8),8,IF(AND(O102=1,Q101=9),9,IF(AND(O102=1,Q101=10),10,IF(AND(O102=1,Q101=11),11,IF(AND(O102=1,Q101=12),12)))))))),IF(O102=1,13))</f>
        <v>0</v>
      </c>
      <c r="BU101" s="3" t="b">
        <f>IF(AND(VALUE(概算年度)='報告書（事業主控）記載用'!O101,VALUE(概算年度)='報告書（事業主控）記載用'!O102),IF('報告書（事業主控）記載用'!Q101=1,1,IF('報告書（事業主控）記載用'!Q101=2,2,IF('報告書（事業主控）記載用'!Q101=3,3))))</f>
        <v>0</v>
      </c>
      <c r="BV101" s="3" t="b">
        <f>IF(BS101=1,"平31_1",IF(BS101=2,"平31_2",IF(BS101=3,"平31_3",IF(BS101=4,"平31_4",IF(BS101=5,"平31_1",IF(BT101=1,"_5月",IF(BT101=6,"_6月",IF(BT101=7,"_7月",IF(BT101=8,"_8月",IF(BT101=9,"_9月",IF(BT101=10,"_10月",IF(BT101=11,"_11月",IF(BT101=12,"_12月",IF(BT101=13,"_5月",IF(AND(O101=O102,O102&lt;&gt;VALUE(概算年度)),IF(Q101=1,"_1月",IF(Q101=2,"_2月",IF(Q101=3,"_3月",IF(Q101=4,"_4月",IF(Q101=5,"_5月",IF(Q101=6,"_6月",IF(Q101=7,"_7月",IF(Q101=8,"_8月",IF(Q101=9,"_9月",IF(Q101=10,"_10月",IF(Q101=11,"_11月",IF(Q101=12,"_12月")))))))))))),IF(BU101=1,"対象年1_3月",IF(BU101=2,"対象年2_3月",IF(BU101=3,"対象年3月",IF(O102=VALUE(概算年度),"対象年1_3月","_1月")))))))))))))))))))</f>
        <v>0</v>
      </c>
    </row>
    <row r="102" spans="2:74" ht="18" customHeight="1">
      <c r="B102" s="501"/>
      <c r="C102" s="502"/>
      <c r="D102" s="502"/>
      <c r="E102" s="502"/>
      <c r="F102" s="502"/>
      <c r="G102" s="502"/>
      <c r="H102" s="502"/>
      <c r="I102" s="503"/>
      <c r="J102" s="501"/>
      <c r="K102" s="502"/>
      <c r="L102" s="502"/>
      <c r="M102" s="502"/>
      <c r="N102" s="505"/>
      <c r="O102" s="114"/>
      <c r="P102" s="11" t="s">
        <v>0</v>
      </c>
      <c r="Q102" s="23"/>
      <c r="R102" s="11" t="s">
        <v>1</v>
      </c>
      <c r="S102" s="115"/>
      <c r="T102" s="512" t="s">
        <v>21</v>
      </c>
      <c r="U102" s="512"/>
      <c r="V102" s="486"/>
      <c r="W102" s="487"/>
      <c r="X102" s="487"/>
      <c r="Y102" s="488"/>
      <c r="Z102" s="489"/>
      <c r="AA102" s="490"/>
      <c r="AB102" s="490"/>
      <c r="AC102" s="490"/>
      <c r="AD102" s="489"/>
      <c r="AE102" s="490"/>
      <c r="AF102" s="490"/>
      <c r="AG102" s="491"/>
      <c r="AH102" s="492">
        <f>IF(V101="賃金で算定",0,V102+Z102-AD102)</f>
        <v>0</v>
      </c>
      <c r="AI102" s="492"/>
      <c r="AJ102" s="492"/>
      <c r="AK102" s="493"/>
      <c r="AL102" s="494">
        <f>IF(V101="賃金で算定","賃金で算定",IF(OR(V102=0,$F$119="",AV101=""),0,IF(OR(LEFT($F$119,2)="31",LEFT($F$119,2)="34",LEFT($F$119,2)="36",LEFT($F$119,2)="37"),VLOOKUP($F$119,労務比率2,AX101,FALSE),VLOOKUP($F$119,労務比率,AX101,FALSE))))</f>
        <v>0</v>
      </c>
      <c r="AM102" s="495"/>
      <c r="AN102" s="496">
        <f>IF(V101="賃金で算定",0,INT(AH102*AL102/100))</f>
        <v>0</v>
      </c>
      <c r="AO102" s="497"/>
      <c r="AP102" s="497"/>
      <c r="AQ102" s="497"/>
      <c r="AR102" s="497"/>
      <c r="AS102" s="238"/>
      <c r="AV102" s="24"/>
      <c r="AW102" s="25"/>
      <c r="AY102" s="190">
        <f>AH102</f>
        <v>0</v>
      </c>
      <c r="AZ102" s="189">
        <f>IF(AV101&lt;=設定シート!C$101,AH102,IF(AND(AV101&gt;=設定シート!E$101,AV101&lt;=設定シート!G$101),AH102*105/108,AH102))</f>
        <v>0</v>
      </c>
      <c r="BA102" s="188"/>
      <c r="BB102" s="189">
        <f>IF($AL102="賃金で算定",0,INT(AY102*$AL102/100))</f>
        <v>0</v>
      </c>
      <c r="BC102" s="189">
        <f>IF(AY102=AZ102,BB102,AZ102*$AL102/100)</f>
        <v>0</v>
      </c>
      <c r="BL102" s="22">
        <f>IF(AY102=AZ102,0,1)</f>
        <v>0</v>
      </c>
      <c r="BM102" s="22" t="str">
        <f>IF(BL102=1,AL102,"")</f>
        <v/>
      </c>
    </row>
    <row r="103" spans="2:74" ht="18" customHeight="1">
      <c r="B103" s="498"/>
      <c r="C103" s="499"/>
      <c r="D103" s="499"/>
      <c r="E103" s="499"/>
      <c r="F103" s="499"/>
      <c r="G103" s="499"/>
      <c r="H103" s="499"/>
      <c r="I103" s="500"/>
      <c r="J103" s="498"/>
      <c r="K103" s="499"/>
      <c r="L103" s="499"/>
      <c r="M103" s="499"/>
      <c r="N103" s="504"/>
      <c r="O103" s="300"/>
      <c r="P103" s="278" t="s">
        <v>31</v>
      </c>
      <c r="Q103" s="301"/>
      <c r="R103" s="278" t="s">
        <v>1</v>
      </c>
      <c r="S103" s="302"/>
      <c r="T103" s="506" t="s">
        <v>33</v>
      </c>
      <c r="U103" s="605"/>
      <c r="V103" s="507"/>
      <c r="W103" s="508"/>
      <c r="X103" s="508"/>
      <c r="Y103" s="339"/>
      <c r="Z103" s="316"/>
      <c r="AA103" s="317"/>
      <c r="AB103" s="317"/>
      <c r="AC103" s="315"/>
      <c r="AD103" s="316"/>
      <c r="AE103" s="317"/>
      <c r="AF103" s="317"/>
      <c r="AG103" s="318"/>
      <c r="AH103" s="509">
        <f>IF(V103="賃金で算定",V104+Z104-AD104,0)</f>
        <v>0</v>
      </c>
      <c r="AI103" s="510"/>
      <c r="AJ103" s="510"/>
      <c r="AK103" s="511"/>
      <c r="AL103" s="280"/>
      <c r="AM103" s="283"/>
      <c r="AN103" s="395"/>
      <c r="AO103" s="396"/>
      <c r="AP103" s="396"/>
      <c r="AQ103" s="396"/>
      <c r="AR103" s="396"/>
      <c r="AS103" s="319"/>
      <c r="AV103" s="24" t="str">
        <f>IF(OR(O103="",Q103=""),"", IF(O103&lt;20,DATE(O103+118,Q103,IF(S103="",1,S103)),DATE(O103+88,Q103,IF(S103="",1,S103))))</f>
        <v/>
      </c>
      <c r="AW103" s="362" t="str">
        <f>IF(AV103&lt;=設定シート!C$15,"昔",IF(OR(LEFT($F$119,2)="31",LEFT($F$119,2)="34",LEFT($F$119,2)="36",LEFT($F$119,2)="37"),IF(AV103&lt;=設定シート!E$23,"1",IF(AV103&lt;=設定シート!G$23,"2",IF(AV103&lt;=設定シート!M$23,"3","4"))),IF(AV103&lt;=設定シート!E$15,"1",IF(AV103&lt;=設定シート!G$15,"2","3"))))</f>
        <v>3</v>
      </c>
      <c r="AX103" s="363">
        <f>IF(OR(LEFT($F$119,2)="31",LEFT($F$119,2)="34",LEFT($F$119,2)="36",LEFT($F$119,2)="37"),IF(AV103&lt;=設定シート!$C$23,5,IF(AV103&lt;=設定シート!$E$23,7,IF(AV103&lt;=設定シート!$G$23,9,IF(AND(AV103&lt;=設定シート!$I$23,V103=""),11,IF(AND(AV103&lt;=設定シート!$I$23,V103="賃金で算定"),13,IF(AV103&lt;=設定シート!$K$23,15,IF(AV103&lt;=設定シート!$M$23,17,19))))))),IF(AV103&lt;=設定シート!$C$23,5,IF(AV103&lt;=設定シート!$E$15,7,IF(AV103&lt;=設定シート!$G$15,9,11))))</f>
        <v>11</v>
      </c>
      <c r="AY103" s="307"/>
      <c r="AZ103" s="308"/>
      <c r="BA103" s="309">
        <f t="shared" ref="BA103" si="34">AN103</f>
        <v>0</v>
      </c>
      <c r="BB103" s="308"/>
      <c r="BC103" s="308"/>
      <c r="BL103" s="22"/>
      <c r="BM103" s="22"/>
      <c r="BO103" s="1">
        <f>IF(O103&lt;=VALUE(概算年度),O103+2018,O103+1988)</f>
        <v>2018</v>
      </c>
      <c r="BP103" s="1" t="b">
        <f>IF(BO103=2019,1)</f>
        <v>0</v>
      </c>
      <c r="BQ103" s="3">
        <f>IF(BO103&lt;=2018,1)</f>
        <v>1</v>
      </c>
      <c r="BR103" s="3" t="b">
        <f>IF(BO103&gt;=2020,1)</f>
        <v>0</v>
      </c>
      <c r="BS103" s="3" t="b">
        <f>IF(AND(O103=31,Q103=1,O104=31),1,IF(AND(O103=31,Q103=2,O104=31),2,IF(AND(O103=31,Q103=3,O104=31),3,IF(AND(O103=31,Q103=4,O104=31),4,IF(AND(O103&gt;VALUE(概算年度),O103&lt;31,O104=31),5)))))</f>
        <v>0</v>
      </c>
      <c r="BT103" s="3" t="b">
        <f>IF(OR(O103=31,O103=1),IF(AND(O104=1,OR(Q103=1,Q103=2,Q103=3,Q103=4,Q103=5)),1,IF(AND(O104=1,Q103=6),6,IF(AND(O104=1,Q103=7),7,IF(AND(O104=1,Q103=8),8,IF(AND(O104=1,Q103=9),9,IF(AND(O104=1,Q103=10),10,IF(AND(O104=1,Q103=11),11,IF(AND(O104=1,Q103=12),12)))))))),IF(O104=1,13))</f>
        <v>0</v>
      </c>
      <c r="BU103" s="3" t="b">
        <f>IF(AND(VALUE(概算年度)='報告書（事業主控）記載用'!O103,VALUE(概算年度)='報告書（事業主控）記載用'!O104),IF('報告書（事業主控）記載用'!Q103=1,1,IF('報告書（事業主控）記載用'!Q103=2,2,IF('報告書（事業主控）記載用'!Q103=3,3))))</f>
        <v>0</v>
      </c>
      <c r="BV103" s="3" t="b">
        <f>IF(BS103=1,"平31_1",IF(BS103=2,"平31_2",IF(BS103=3,"平31_3",IF(BS103=4,"平31_4",IF(BS103=5,"平31_1",IF(BT103=1,"_5月",IF(BT103=6,"_6月",IF(BT103=7,"_7月",IF(BT103=8,"_8月",IF(BT103=9,"_9月",IF(BT103=10,"_10月",IF(BT103=11,"_11月",IF(BT103=12,"_12月",IF(BT103=13,"_5月",IF(AND(O103=O104,O104&lt;&gt;VALUE(概算年度)),IF(Q103=1,"_1月",IF(Q103=2,"_2月",IF(Q103=3,"_3月",IF(Q103=4,"_4月",IF(Q103=5,"_5月",IF(Q103=6,"_6月",IF(Q103=7,"_7月",IF(Q103=8,"_8月",IF(Q103=9,"_9月",IF(Q103=10,"_10月",IF(Q103=11,"_11月",IF(Q103=12,"_12月")))))))))))),IF(BU103=1,"対象年1_3月",IF(BU103=2,"対象年2_3月",IF(BU103=3,"対象年3月",IF(O104=VALUE(概算年度),"対象年1_3月","_1月")))))))))))))))))))</f>
        <v>0</v>
      </c>
    </row>
    <row r="104" spans="2:74" ht="18" customHeight="1">
      <c r="B104" s="501"/>
      <c r="C104" s="502"/>
      <c r="D104" s="502"/>
      <c r="E104" s="502"/>
      <c r="F104" s="502"/>
      <c r="G104" s="502"/>
      <c r="H104" s="502"/>
      <c r="I104" s="503"/>
      <c r="J104" s="501"/>
      <c r="K104" s="502"/>
      <c r="L104" s="502"/>
      <c r="M104" s="502"/>
      <c r="N104" s="505"/>
      <c r="O104" s="114"/>
      <c r="P104" s="11" t="s">
        <v>0</v>
      </c>
      <c r="Q104" s="23"/>
      <c r="R104" s="11" t="s">
        <v>1</v>
      </c>
      <c r="S104" s="115"/>
      <c r="T104" s="512" t="s">
        <v>21</v>
      </c>
      <c r="U104" s="512"/>
      <c r="V104" s="486"/>
      <c r="W104" s="487"/>
      <c r="X104" s="487"/>
      <c r="Y104" s="488"/>
      <c r="Z104" s="489"/>
      <c r="AA104" s="490"/>
      <c r="AB104" s="490"/>
      <c r="AC104" s="490"/>
      <c r="AD104" s="489"/>
      <c r="AE104" s="490"/>
      <c r="AF104" s="490"/>
      <c r="AG104" s="491"/>
      <c r="AH104" s="492">
        <f>IF(V103="賃金で算定",0,V104+Z104-AD104)</f>
        <v>0</v>
      </c>
      <c r="AI104" s="492"/>
      <c r="AJ104" s="492"/>
      <c r="AK104" s="493"/>
      <c r="AL104" s="494">
        <f>IF(V103="賃金で算定","賃金で算定",IF(OR(V104=0,$F$119="",AV103=""),0,IF(OR(LEFT($F$119,2)="31",LEFT($F$119,2)="34",LEFT($F$119,2)="36",LEFT($F$119,2)="37"),VLOOKUP($F$119,労務比率2,AX103,FALSE),VLOOKUP($F$119,労務比率,AX103,FALSE))))</f>
        <v>0</v>
      </c>
      <c r="AM104" s="495"/>
      <c r="AN104" s="496">
        <f>IF(V103="賃金で算定",0,INT(AH104*AL104/100))</f>
        <v>0</v>
      </c>
      <c r="AO104" s="497"/>
      <c r="AP104" s="497"/>
      <c r="AQ104" s="497"/>
      <c r="AR104" s="497"/>
      <c r="AS104" s="238"/>
      <c r="AV104" s="24"/>
      <c r="AW104" s="25"/>
      <c r="AY104" s="190">
        <f t="shared" ref="AY104" si="35">AH104</f>
        <v>0</v>
      </c>
      <c r="AZ104" s="189">
        <f>IF(AV103&lt;=設定シート!C$101,AH104,IF(AND(AV103&gt;=設定シート!E$101,AV103&lt;=設定シート!G$101),AH104*105/108,AH104))</f>
        <v>0</v>
      </c>
      <c r="BA104" s="188"/>
      <c r="BB104" s="189">
        <f t="shared" ref="BB104" si="36">IF($AL104="賃金で算定",0,INT(AY104*$AL104/100))</f>
        <v>0</v>
      </c>
      <c r="BC104" s="189">
        <f>IF(AY104=AZ104,BB104,AZ104*$AL104/100)</f>
        <v>0</v>
      </c>
      <c r="BL104" s="22">
        <f>IF(AY104=AZ104,0,1)</f>
        <v>0</v>
      </c>
      <c r="BM104" s="22" t="str">
        <f>IF(BL104=1,AL104,"")</f>
        <v/>
      </c>
    </row>
    <row r="105" spans="2:74" ht="18" customHeight="1">
      <c r="B105" s="498"/>
      <c r="C105" s="499"/>
      <c r="D105" s="499"/>
      <c r="E105" s="499"/>
      <c r="F105" s="499"/>
      <c r="G105" s="499"/>
      <c r="H105" s="499"/>
      <c r="I105" s="500"/>
      <c r="J105" s="498"/>
      <c r="K105" s="499"/>
      <c r="L105" s="499"/>
      <c r="M105" s="499"/>
      <c r="N105" s="504"/>
      <c r="O105" s="300"/>
      <c r="P105" s="278" t="s">
        <v>31</v>
      </c>
      <c r="Q105" s="301"/>
      <c r="R105" s="278" t="s">
        <v>1</v>
      </c>
      <c r="S105" s="302"/>
      <c r="T105" s="506" t="s">
        <v>33</v>
      </c>
      <c r="U105" s="605"/>
      <c r="V105" s="507"/>
      <c r="W105" s="508"/>
      <c r="X105" s="508"/>
      <c r="Y105" s="339"/>
      <c r="Z105" s="316"/>
      <c r="AA105" s="317"/>
      <c r="AB105" s="317"/>
      <c r="AC105" s="315"/>
      <c r="AD105" s="316"/>
      <c r="AE105" s="317"/>
      <c r="AF105" s="317"/>
      <c r="AG105" s="318"/>
      <c r="AH105" s="509">
        <f>IF(V105="賃金で算定",V106+Z106-AD106,0)</f>
        <v>0</v>
      </c>
      <c r="AI105" s="510"/>
      <c r="AJ105" s="510"/>
      <c r="AK105" s="511"/>
      <c r="AL105" s="280"/>
      <c r="AM105" s="283"/>
      <c r="AN105" s="395"/>
      <c r="AO105" s="396"/>
      <c r="AP105" s="396"/>
      <c r="AQ105" s="396"/>
      <c r="AR105" s="396"/>
      <c r="AS105" s="319"/>
      <c r="AV105" s="24" t="str">
        <f>IF(OR(O105="",Q105=""),"", IF(O105&lt;20,DATE(O105+118,Q105,IF(S105="",1,S105)),DATE(O105+88,Q105,IF(S105="",1,S105))))</f>
        <v/>
      </c>
      <c r="AW105" s="362" t="str">
        <f>IF(AV105&lt;=設定シート!C$15,"昔",IF(OR(LEFT($F$119,2)="31",LEFT($F$119,2)="34",LEFT($F$119,2)="36",LEFT($F$119,2)="37"),IF(AV105&lt;=設定シート!E$23,"1",IF(AV105&lt;=設定シート!G$23,"2",IF(AV105&lt;=設定シート!M$23,"3","4"))),IF(AV105&lt;=設定シート!E$15,"1",IF(AV105&lt;=設定シート!G$15,"2","3"))))</f>
        <v>3</v>
      </c>
      <c r="AX105" s="363">
        <f>IF(OR(LEFT($F$119,2)="31",LEFT($F$119,2)="34",LEFT($F$119,2)="36",LEFT($F$119,2)="37"),IF(AV105&lt;=設定シート!$C$23,5,IF(AV105&lt;=設定シート!$E$23,7,IF(AV105&lt;=設定シート!$G$23,9,IF(AND(AV105&lt;=設定シート!$I$23,V105=""),11,IF(AND(AV105&lt;=設定シート!$I$23,V105="賃金で算定"),13,IF(AV105&lt;=設定シート!$K$23,15,IF(AV105&lt;=設定シート!$M$23,17,19))))))),IF(AV105&lt;=設定シート!$C$23,5,IF(AV105&lt;=設定シート!$E$15,7,IF(AV105&lt;=設定シート!$G$15,9,11))))</f>
        <v>11</v>
      </c>
      <c r="AY105" s="307"/>
      <c r="AZ105" s="308"/>
      <c r="BA105" s="309">
        <f t="shared" ref="BA105" si="37">AN105</f>
        <v>0</v>
      </c>
      <c r="BB105" s="308"/>
      <c r="BC105" s="308"/>
      <c r="BO105" s="1">
        <f>IF(O105&lt;=VALUE(概算年度),O105+2018,O105+1988)</f>
        <v>2018</v>
      </c>
      <c r="BP105" s="1" t="b">
        <f>IF(BO105=2019,1)</f>
        <v>0</v>
      </c>
      <c r="BQ105" s="3">
        <f>IF(BO105&lt;=2018,1)</f>
        <v>1</v>
      </c>
      <c r="BR105" s="3" t="b">
        <f>IF(BO105&gt;=2020,1)</f>
        <v>0</v>
      </c>
      <c r="BS105" s="3" t="b">
        <f>IF(AND(O105=31,Q105=1,O106=31),1,IF(AND(O105=31,Q105=2,O106=31),2,IF(AND(O105=31,Q105=3,O106=31),3,IF(AND(O105=31,Q105=4,O106=31),4,IF(AND(O105&gt;VALUE(概算年度),O105&lt;31,O106=31),5)))))</f>
        <v>0</v>
      </c>
      <c r="BT105" s="3" t="b">
        <f>IF(OR(O105=31,O105=1),IF(AND(O106=1,OR(Q105=1,Q105=2,Q105=3,Q105=4,Q105=5)),1,IF(AND(O106=1,Q105=6),6,IF(AND(O106=1,Q105=7),7,IF(AND(O106=1,Q105=8),8,IF(AND(O106=1,Q105=9),9,IF(AND(O106=1,Q105=10),10,IF(AND(O106=1,Q105=11),11,IF(AND(O106=1,Q105=12),12)))))))),IF(O106=1,13))</f>
        <v>0</v>
      </c>
      <c r="BU105" s="3" t="b">
        <f>IF(AND(VALUE(概算年度)='報告書（事業主控）記載用'!O105,VALUE(概算年度)='報告書（事業主控）記載用'!O106),IF('報告書（事業主控）記載用'!Q105=1,1,IF('報告書（事業主控）記載用'!Q105=2,2,IF('報告書（事業主控）記載用'!Q105=3,3))))</f>
        <v>0</v>
      </c>
      <c r="BV105" s="3" t="b">
        <f>IF(BS105=1,"平31_1",IF(BS105=2,"平31_2",IF(BS105=3,"平31_3",IF(BS105=4,"平31_4",IF(BS105=5,"平31_1",IF(BT105=1,"_5月",IF(BT105=6,"_6月",IF(BT105=7,"_7月",IF(BT105=8,"_8月",IF(BT105=9,"_9月",IF(BT105=10,"_10月",IF(BT105=11,"_11月",IF(BT105=12,"_12月",IF(BT105=13,"_5月",IF(AND(O105=O106,O106&lt;&gt;VALUE(概算年度)),IF(Q105=1,"_1月",IF(Q105=2,"_2月",IF(Q105=3,"_3月",IF(Q105=4,"_4月",IF(Q105=5,"_5月",IF(Q105=6,"_6月",IF(Q105=7,"_7月",IF(Q105=8,"_8月",IF(Q105=9,"_9月",IF(Q105=10,"_10月",IF(Q105=11,"_11月",IF(Q105=12,"_12月")))))))))))),IF(BU105=1,"対象年1_3月",IF(BU105=2,"対象年2_3月",IF(BU105=3,"対象年3月",IF(O106=VALUE(概算年度),"対象年1_3月","_1月")))))))))))))))))))</f>
        <v>0</v>
      </c>
    </row>
    <row r="106" spans="2:74" ht="18" customHeight="1">
      <c r="B106" s="501"/>
      <c r="C106" s="502"/>
      <c r="D106" s="502"/>
      <c r="E106" s="502"/>
      <c r="F106" s="502"/>
      <c r="G106" s="502"/>
      <c r="H106" s="502"/>
      <c r="I106" s="503"/>
      <c r="J106" s="501"/>
      <c r="K106" s="502"/>
      <c r="L106" s="502"/>
      <c r="M106" s="502"/>
      <c r="N106" s="505"/>
      <c r="O106" s="114"/>
      <c r="P106" s="11" t="s">
        <v>0</v>
      </c>
      <c r="Q106" s="23"/>
      <c r="R106" s="11" t="s">
        <v>1</v>
      </c>
      <c r="S106" s="115"/>
      <c r="T106" s="512" t="s">
        <v>21</v>
      </c>
      <c r="U106" s="512"/>
      <c r="V106" s="486"/>
      <c r="W106" s="487"/>
      <c r="X106" s="487"/>
      <c r="Y106" s="488"/>
      <c r="Z106" s="486"/>
      <c r="AA106" s="487"/>
      <c r="AB106" s="487"/>
      <c r="AC106" s="487"/>
      <c r="AD106" s="486"/>
      <c r="AE106" s="487"/>
      <c r="AF106" s="487"/>
      <c r="AG106" s="488"/>
      <c r="AH106" s="492">
        <f>IF(V105="賃金で算定",0,V106+Z106-AD106)</f>
        <v>0</v>
      </c>
      <c r="AI106" s="492"/>
      <c r="AJ106" s="492"/>
      <c r="AK106" s="493"/>
      <c r="AL106" s="494">
        <f>IF(V105="賃金で算定","賃金で算定",IF(OR(V106=0,$F$119="",AV105=""),0,IF(OR(LEFT($F$119,2)="31",LEFT($F$119,2)="34",LEFT($F$119,2)="36",LEFT($F$119,2)="37"),VLOOKUP($F$119,労務比率2,AX105,FALSE),VLOOKUP($F$119,労務比率,AX105,FALSE))))</f>
        <v>0</v>
      </c>
      <c r="AM106" s="495"/>
      <c r="AN106" s="496">
        <f>IF(V105="賃金で算定",0,INT(AH106*AL106/100))</f>
        <v>0</v>
      </c>
      <c r="AO106" s="497"/>
      <c r="AP106" s="497"/>
      <c r="AQ106" s="497"/>
      <c r="AR106" s="497"/>
      <c r="AS106" s="238"/>
      <c r="AV106" s="24"/>
      <c r="AW106" s="25"/>
      <c r="AY106" s="190">
        <f t="shared" ref="AY106" si="38">AH106</f>
        <v>0</v>
      </c>
      <c r="AZ106" s="189">
        <f>IF(AV105&lt;=設定シート!C$101,AH106,IF(AND(AV105&gt;=設定シート!E$101,AV105&lt;=設定シート!G$101),AH106*105/108,AH106))</f>
        <v>0</v>
      </c>
      <c r="BA106" s="188"/>
      <c r="BB106" s="189">
        <f t="shared" ref="BB106" si="39">IF($AL106="賃金で算定",0,INT(AY106*$AL106/100))</f>
        <v>0</v>
      </c>
      <c r="BC106" s="189">
        <f>IF(AY106=AZ106,BB106,AZ106*$AL106/100)</f>
        <v>0</v>
      </c>
      <c r="BL106" s="22">
        <f>IF(AY106=AZ106,0,1)</f>
        <v>0</v>
      </c>
      <c r="BM106" s="22" t="str">
        <f>IF(BL106=1,AL106,"")</f>
        <v/>
      </c>
    </row>
    <row r="107" spans="2:74" ht="18" customHeight="1">
      <c r="B107" s="498"/>
      <c r="C107" s="499"/>
      <c r="D107" s="499"/>
      <c r="E107" s="499"/>
      <c r="F107" s="499"/>
      <c r="G107" s="499"/>
      <c r="H107" s="499"/>
      <c r="I107" s="500"/>
      <c r="J107" s="498"/>
      <c r="K107" s="499"/>
      <c r="L107" s="499"/>
      <c r="M107" s="499"/>
      <c r="N107" s="504"/>
      <c r="O107" s="300"/>
      <c r="P107" s="278" t="s">
        <v>31</v>
      </c>
      <c r="Q107" s="301"/>
      <c r="R107" s="278" t="s">
        <v>1</v>
      </c>
      <c r="S107" s="302"/>
      <c r="T107" s="506" t="s">
        <v>33</v>
      </c>
      <c r="U107" s="605"/>
      <c r="V107" s="507"/>
      <c r="W107" s="508"/>
      <c r="X107" s="508"/>
      <c r="Y107" s="29"/>
      <c r="Z107" s="322"/>
      <c r="AA107" s="236"/>
      <c r="AB107" s="236"/>
      <c r="AC107" s="21"/>
      <c r="AD107" s="322"/>
      <c r="AE107" s="236"/>
      <c r="AF107" s="236"/>
      <c r="AG107" s="323"/>
      <c r="AH107" s="509">
        <f>IF(V107="賃金で算定",V108+Z108-AD108,0)</f>
        <v>0</v>
      </c>
      <c r="AI107" s="510"/>
      <c r="AJ107" s="510"/>
      <c r="AK107" s="511"/>
      <c r="AL107" s="280"/>
      <c r="AM107" s="283"/>
      <c r="AN107" s="395"/>
      <c r="AO107" s="396"/>
      <c r="AP107" s="396"/>
      <c r="AQ107" s="396"/>
      <c r="AR107" s="396"/>
      <c r="AS107" s="319"/>
      <c r="AV107" s="24" t="str">
        <f>IF(OR(O107="",Q107=""),"", IF(O107&lt;20,DATE(O107+118,Q107,IF(S107="",1,S107)),DATE(O107+88,Q107,IF(S107="",1,S107))))</f>
        <v/>
      </c>
      <c r="AW107" s="362" t="str">
        <f>IF(AV107&lt;=設定シート!C$15,"昔",IF(OR(LEFT($F$119,2)="31",LEFT($F$119,2)="34",LEFT($F$119,2)="36",LEFT($F$119,2)="37"),IF(AV107&lt;=設定シート!E$23,"1",IF(AV107&lt;=設定シート!G$23,"2",IF(AV107&lt;=設定シート!M$23,"3","4"))),IF(AV107&lt;=設定シート!E$15,"1",IF(AV107&lt;=設定シート!G$15,"2","3"))))</f>
        <v>3</v>
      </c>
      <c r="AX107" s="363">
        <f>IF(OR(LEFT($F$119,2)="31",LEFT($F$119,2)="34",LEFT($F$119,2)="36",LEFT($F$119,2)="37"),IF(AV107&lt;=設定シート!$C$23,5,IF(AV107&lt;=設定シート!$E$23,7,IF(AV107&lt;=設定シート!$G$23,9,IF(AND(AV107&lt;=設定シート!$I$23,V107=""),11,IF(AND(AV107&lt;=設定シート!$I$23,V107="賃金で算定"),13,IF(AV107&lt;=設定シート!$K$23,15,IF(AV107&lt;=設定シート!$M$23,17,19))))))),IF(AV107&lt;=設定シート!$C$23,5,IF(AV107&lt;=設定シート!$E$15,7,IF(AV107&lt;=設定シート!$G$15,9,11))))</f>
        <v>11</v>
      </c>
      <c r="AY107" s="307"/>
      <c r="AZ107" s="308"/>
      <c r="BA107" s="309">
        <f t="shared" ref="BA107" si="40">AN107</f>
        <v>0</v>
      </c>
      <c r="BB107" s="308"/>
      <c r="BC107" s="308"/>
      <c r="BO107" s="1">
        <f>IF(O107&lt;=VALUE(概算年度),O107+2018,O107+1988)</f>
        <v>2018</v>
      </c>
      <c r="BP107" s="1" t="b">
        <f>IF(BO107=2019,1)</f>
        <v>0</v>
      </c>
      <c r="BQ107" s="3">
        <f>IF(BO107&lt;=2018,1)</f>
        <v>1</v>
      </c>
      <c r="BR107" s="3" t="b">
        <f>IF(BO107&gt;=2020,1)</f>
        <v>0</v>
      </c>
      <c r="BS107" s="3" t="b">
        <f>IF(AND(O107=31,Q107=1,O108=31),1,IF(AND(O107=31,Q107=2,O108=31),2,IF(AND(O107=31,Q107=3,O108=31),3,IF(AND(O107=31,Q107=4,O108=31),4,IF(AND(O107&gt;VALUE(概算年度),O107&lt;31,O108=31),5)))))</f>
        <v>0</v>
      </c>
      <c r="BT107" s="3" t="b">
        <f>IF(OR(O107=31,O107=1),IF(AND(O108=1,OR(Q107=1,Q107=2,Q107=3,Q107=4,Q107=5)),1,IF(AND(O108=1,Q107=6),6,IF(AND(O108=1,Q107=7),7,IF(AND(O108=1,Q107=8),8,IF(AND(O108=1,Q107=9),9,IF(AND(O108=1,Q107=10),10,IF(AND(O108=1,Q107=11),11,IF(AND(O108=1,Q107=12),12)))))))),IF(O108=1,13))</f>
        <v>0</v>
      </c>
      <c r="BU107" s="3" t="b">
        <f>IF(AND(VALUE(概算年度)='報告書（事業主控）記載用'!O107,VALUE(概算年度)='報告書（事業主控）記載用'!O108),IF('報告書（事業主控）記載用'!Q107=1,1,IF('報告書（事業主控）記載用'!Q107=2,2,IF('報告書（事業主控）記載用'!Q107=3,3))))</f>
        <v>0</v>
      </c>
      <c r="BV107" s="3" t="b">
        <f>IF(BS107=1,"平31_1",IF(BS107=2,"平31_2",IF(BS107=3,"平31_3",IF(BS107=4,"平31_4",IF(BS107=5,"平31_1",IF(BT107=1,"_5月",IF(BT107=6,"_6月",IF(BT107=7,"_7月",IF(BT107=8,"_8月",IF(BT107=9,"_9月",IF(BT107=10,"_10月",IF(BT107=11,"_11月",IF(BT107=12,"_12月",IF(BT107=13,"_5月",IF(AND(O107=O108,O108&lt;&gt;VALUE(概算年度)),IF(Q107=1,"_1月",IF(Q107=2,"_2月",IF(Q107=3,"_3月",IF(Q107=4,"_4月",IF(Q107=5,"_5月",IF(Q107=6,"_6月",IF(Q107=7,"_7月",IF(Q107=8,"_8月",IF(Q107=9,"_9月",IF(Q107=10,"_10月",IF(Q107=11,"_11月",IF(Q107=12,"_12月")))))))))))),IF(BU107=1,"対象年1_3月",IF(BU107=2,"対象年2_3月",IF(BU107=3,"対象年3月",IF(O108=VALUE(概算年度),"対象年1_3月","_1月")))))))))))))))))))</f>
        <v>0</v>
      </c>
    </row>
    <row r="108" spans="2:74" ht="18" customHeight="1">
      <c r="B108" s="501"/>
      <c r="C108" s="502"/>
      <c r="D108" s="502"/>
      <c r="E108" s="502"/>
      <c r="F108" s="502"/>
      <c r="G108" s="502"/>
      <c r="H108" s="502"/>
      <c r="I108" s="503"/>
      <c r="J108" s="501"/>
      <c r="K108" s="502"/>
      <c r="L108" s="502"/>
      <c r="M108" s="502"/>
      <c r="N108" s="505"/>
      <c r="O108" s="114"/>
      <c r="P108" s="11" t="s">
        <v>0</v>
      </c>
      <c r="Q108" s="23"/>
      <c r="R108" s="11" t="s">
        <v>1</v>
      </c>
      <c r="S108" s="115"/>
      <c r="T108" s="512" t="s">
        <v>21</v>
      </c>
      <c r="U108" s="512"/>
      <c r="V108" s="486"/>
      <c r="W108" s="487"/>
      <c r="X108" s="487"/>
      <c r="Y108" s="488"/>
      <c r="Z108" s="489"/>
      <c r="AA108" s="490"/>
      <c r="AB108" s="490"/>
      <c r="AC108" s="490"/>
      <c r="AD108" s="486"/>
      <c r="AE108" s="487"/>
      <c r="AF108" s="487"/>
      <c r="AG108" s="488"/>
      <c r="AH108" s="492">
        <f>IF(V107="賃金で算定",0,V108+Z108-AD108)</f>
        <v>0</v>
      </c>
      <c r="AI108" s="492"/>
      <c r="AJ108" s="492"/>
      <c r="AK108" s="493"/>
      <c r="AL108" s="494">
        <f>IF(V107="賃金で算定","賃金で算定",IF(OR(V108=0,$F$119="",AV107=""),0,IF(OR(LEFT($F$119,2)="31",LEFT($F$119,2)="34",LEFT($F$119,2)="36",LEFT($F$119,2)="37"),VLOOKUP($F$119,労務比率2,AX107,FALSE),VLOOKUP($F$119,労務比率,AX107,FALSE))))</f>
        <v>0</v>
      </c>
      <c r="AM108" s="495"/>
      <c r="AN108" s="496">
        <f>IF(V107="賃金で算定",0,INT(AH108*AL108/100))</f>
        <v>0</v>
      </c>
      <c r="AO108" s="497"/>
      <c r="AP108" s="497"/>
      <c r="AQ108" s="497"/>
      <c r="AR108" s="497"/>
      <c r="AS108" s="238"/>
      <c r="AV108" s="24"/>
      <c r="AW108" s="25"/>
      <c r="AY108" s="190">
        <f t="shared" ref="AY108" si="41">AH108</f>
        <v>0</v>
      </c>
      <c r="AZ108" s="189">
        <f>IF(AV107&lt;=設定シート!C$101,AH108,IF(AND(AV107&gt;=設定シート!E$101,AV107&lt;=設定シート!G$101),AH108*105/108,AH108))</f>
        <v>0</v>
      </c>
      <c r="BA108" s="188"/>
      <c r="BB108" s="189">
        <f t="shared" ref="BB108" si="42">IF($AL108="賃金で算定",0,INT(AY108*$AL108/100))</f>
        <v>0</v>
      </c>
      <c r="BC108" s="189">
        <f>IF(AY108=AZ108,BB108,AZ108*$AL108/100)</f>
        <v>0</v>
      </c>
      <c r="BL108" s="22">
        <f>IF(AY108=AZ108,0,1)</f>
        <v>0</v>
      </c>
      <c r="BM108" s="22" t="str">
        <f>IF(BL108=1,AL108,"")</f>
        <v/>
      </c>
    </row>
    <row r="109" spans="2:74" ht="18" customHeight="1">
      <c r="B109" s="498"/>
      <c r="C109" s="499"/>
      <c r="D109" s="499"/>
      <c r="E109" s="499"/>
      <c r="F109" s="499"/>
      <c r="G109" s="499"/>
      <c r="H109" s="499"/>
      <c r="I109" s="500"/>
      <c r="J109" s="498"/>
      <c r="K109" s="499"/>
      <c r="L109" s="499"/>
      <c r="M109" s="499"/>
      <c r="N109" s="504"/>
      <c r="O109" s="300"/>
      <c r="P109" s="278" t="s">
        <v>31</v>
      </c>
      <c r="Q109" s="301"/>
      <c r="R109" s="278" t="s">
        <v>1</v>
      </c>
      <c r="S109" s="302"/>
      <c r="T109" s="506" t="s">
        <v>33</v>
      </c>
      <c r="U109" s="605"/>
      <c r="V109" s="507"/>
      <c r="W109" s="508"/>
      <c r="X109" s="508"/>
      <c r="Y109" s="339"/>
      <c r="Z109" s="316"/>
      <c r="AA109" s="317"/>
      <c r="AB109" s="317"/>
      <c r="AC109" s="315"/>
      <c r="AD109" s="316"/>
      <c r="AE109" s="317"/>
      <c r="AF109" s="317"/>
      <c r="AG109" s="318"/>
      <c r="AH109" s="509">
        <f>IF(V109="賃金で算定",V110+Z110-AD110,0)</f>
        <v>0</v>
      </c>
      <c r="AI109" s="510"/>
      <c r="AJ109" s="510"/>
      <c r="AK109" s="511"/>
      <c r="AL109" s="280"/>
      <c r="AM109" s="283"/>
      <c r="AN109" s="395"/>
      <c r="AO109" s="396"/>
      <c r="AP109" s="396"/>
      <c r="AQ109" s="396"/>
      <c r="AR109" s="396"/>
      <c r="AS109" s="319"/>
      <c r="AV109" s="24" t="str">
        <f>IF(OR(O109="",Q109=""),"", IF(O109&lt;20,DATE(O109+118,Q109,IF(S109="",1,S109)),DATE(O109+88,Q109,IF(S109="",1,S109))))</f>
        <v/>
      </c>
      <c r="AW109" s="362" t="str">
        <f>IF(AV109&lt;=設定シート!C$15,"昔",IF(OR(LEFT($F$119,2)="31",LEFT($F$119,2)="34",LEFT($F$119,2)="36",LEFT($F$119,2)="37"),IF(AV109&lt;=設定シート!E$23,"1",IF(AV109&lt;=設定シート!G$23,"2",IF(AV109&lt;=設定シート!M$23,"3","4"))),IF(AV109&lt;=設定シート!E$15,"1",IF(AV109&lt;=設定シート!G$15,"2","3"))))</f>
        <v>3</v>
      </c>
      <c r="AX109" s="363">
        <f>IF(OR(LEFT($F$119,2)="31",LEFT($F$119,2)="34",LEFT($F$119,2)="36",LEFT($F$119,2)="37"),IF(AV109&lt;=設定シート!$C$23,5,IF(AV109&lt;=設定シート!$E$23,7,IF(AV109&lt;=設定シート!$G$23,9,IF(AND(AV109&lt;=設定シート!$I$23,V109=""),11,IF(AND(AV109&lt;=設定シート!$I$23,V109="賃金で算定"),13,IF(AV109&lt;=設定シート!$K$23,15,IF(AV109&lt;=設定シート!$M$23,17,19))))))),IF(AV109&lt;=設定シート!$C$23,5,IF(AV109&lt;=設定シート!$E$15,7,IF(AV109&lt;=設定シート!$G$15,9,11))))</f>
        <v>11</v>
      </c>
      <c r="AY109" s="307"/>
      <c r="AZ109" s="308"/>
      <c r="BA109" s="309">
        <f t="shared" ref="BA109" si="43">AN109</f>
        <v>0</v>
      </c>
      <c r="BB109" s="308"/>
      <c r="BC109" s="308"/>
      <c r="BO109" s="1">
        <f>IF(O109&lt;=VALUE(概算年度),O109+2018,O109+1988)</f>
        <v>2018</v>
      </c>
      <c r="BP109" s="1" t="b">
        <f>IF(BO109=2019,1)</f>
        <v>0</v>
      </c>
      <c r="BQ109" s="3">
        <f>IF(BO109&lt;=2018,1)</f>
        <v>1</v>
      </c>
      <c r="BR109" s="3" t="b">
        <f>IF(BO109&gt;=2020,1)</f>
        <v>0</v>
      </c>
      <c r="BS109" s="3" t="b">
        <f>IF(AND(O109=31,Q109=1,O110=31),1,IF(AND(O109=31,Q109=2,O110=31),2,IF(AND(O109=31,Q109=3,O110=31),3,IF(AND(O109=31,Q109=4,O110=31),4,IF(AND(O109&gt;VALUE(概算年度),O109&lt;31,O110=31),5)))))</f>
        <v>0</v>
      </c>
      <c r="BT109" s="3" t="b">
        <f>IF(OR(O109=31,O109=1),IF(AND(O110=1,OR(Q109=1,Q109=2,Q109=3,Q109=4,Q109=5)),1,IF(AND(O110=1,Q109=6),6,IF(AND(O110=1,Q109=7),7,IF(AND(O110=1,Q109=8),8,IF(AND(O110=1,Q109=9),9,IF(AND(O110=1,Q109=10),10,IF(AND(O110=1,Q109=11),11,IF(AND(O110=1,Q109=12),12)))))))),IF(O110=1,13))</f>
        <v>0</v>
      </c>
      <c r="BU109" s="3" t="b">
        <f>IF(AND(VALUE(概算年度)='報告書（事業主控）記載用'!O109,VALUE(概算年度)='報告書（事業主控）記載用'!O110),IF('報告書（事業主控）記載用'!Q109=1,1,IF('報告書（事業主控）記載用'!Q109=2,2,IF('報告書（事業主控）記載用'!Q109=3,3))))</f>
        <v>0</v>
      </c>
      <c r="BV109" s="3" t="b">
        <f>IF(BS109=1,"平31_1",IF(BS109=2,"平31_2",IF(BS109=3,"平31_3",IF(BS109=4,"平31_4",IF(BS109=5,"平31_1",IF(BT109=1,"_5月",IF(BT109=6,"_6月",IF(BT109=7,"_7月",IF(BT109=8,"_8月",IF(BT109=9,"_9月",IF(BT109=10,"_10月",IF(BT109=11,"_11月",IF(BT109=12,"_12月",IF(BT109=13,"_5月",IF(AND(O109=O110,O110&lt;&gt;VALUE(概算年度)),IF(Q109=1,"_1月",IF(Q109=2,"_2月",IF(Q109=3,"_3月",IF(Q109=4,"_4月",IF(Q109=5,"_5月",IF(Q109=6,"_6月",IF(Q109=7,"_7月",IF(Q109=8,"_8月",IF(Q109=9,"_9月",IF(Q109=10,"_10月",IF(Q109=11,"_11月",IF(Q109=12,"_12月")))))))))))),IF(BU109=1,"対象年1_3月",IF(BU109=2,"対象年2_3月",IF(BU109=3,"対象年3月",IF(O110=VALUE(概算年度),"対象年1_3月","_1月")))))))))))))))))))</f>
        <v>0</v>
      </c>
    </row>
    <row r="110" spans="2:74" ht="18" customHeight="1">
      <c r="B110" s="501"/>
      <c r="C110" s="502"/>
      <c r="D110" s="502"/>
      <c r="E110" s="502"/>
      <c r="F110" s="502"/>
      <c r="G110" s="502"/>
      <c r="H110" s="502"/>
      <c r="I110" s="503"/>
      <c r="J110" s="501"/>
      <c r="K110" s="502"/>
      <c r="L110" s="502"/>
      <c r="M110" s="502"/>
      <c r="N110" s="505"/>
      <c r="O110" s="114"/>
      <c r="P110" s="11" t="s">
        <v>0</v>
      </c>
      <c r="Q110" s="23"/>
      <c r="R110" s="11" t="s">
        <v>1</v>
      </c>
      <c r="S110" s="115"/>
      <c r="T110" s="512" t="s">
        <v>21</v>
      </c>
      <c r="U110" s="512"/>
      <c r="V110" s="486"/>
      <c r="W110" s="487"/>
      <c r="X110" s="487"/>
      <c r="Y110" s="488"/>
      <c r="Z110" s="486"/>
      <c r="AA110" s="487"/>
      <c r="AB110" s="487"/>
      <c r="AC110" s="487"/>
      <c r="AD110" s="489"/>
      <c r="AE110" s="490"/>
      <c r="AF110" s="490"/>
      <c r="AG110" s="491"/>
      <c r="AH110" s="492">
        <f>IF(V109="賃金で算定",0,V110+Z110-AD110)</f>
        <v>0</v>
      </c>
      <c r="AI110" s="492"/>
      <c r="AJ110" s="492"/>
      <c r="AK110" s="493"/>
      <c r="AL110" s="494">
        <f>IF(V109="賃金で算定","賃金で算定",IF(OR(V110=0,$F$119="",AV109=""),0,IF(OR(LEFT($F$119,2)="31",LEFT($F$119,2)="34",LEFT($F$119,2)="36",LEFT($F$119,2)="37"),VLOOKUP($F$119,労務比率2,AX109,FALSE),VLOOKUP($F$119,労務比率,AX109,FALSE))))</f>
        <v>0</v>
      </c>
      <c r="AM110" s="495"/>
      <c r="AN110" s="496">
        <f>IF(V109="賃金で算定",0,INT(AH110*AL110/100))</f>
        <v>0</v>
      </c>
      <c r="AO110" s="497"/>
      <c r="AP110" s="497"/>
      <c r="AQ110" s="497"/>
      <c r="AR110" s="497"/>
      <c r="AS110" s="238"/>
      <c r="AV110" s="24"/>
      <c r="AW110" s="25"/>
      <c r="AY110" s="190">
        <f t="shared" ref="AY110" si="44">AH110</f>
        <v>0</v>
      </c>
      <c r="AZ110" s="189">
        <f>IF(AV109&lt;=設定シート!C$101,AH110,IF(AND(AV109&gt;=設定シート!E$101,AV109&lt;=設定シート!G$101),AH110*105/108,AH110))</f>
        <v>0</v>
      </c>
      <c r="BA110" s="188"/>
      <c r="BB110" s="189">
        <f t="shared" ref="BB110" si="45">IF($AL110="賃金で算定",0,INT(AY110*$AL110/100))</f>
        <v>0</v>
      </c>
      <c r="BC110" s="189">
        <f>IF(AY110=AZ110,BB110,AZ110*$AL110/100)</f>
        <v>0</v>
      </c>
      <c r="BL110" s="22">
        <f>IF(AY110=AZ110,0,1)</f>
        <v>0</v>
      </c>
      <c r="BM110" s="22" t="str">
        <f>IF(BL110=1,AL110,"")</f>
        <v/>
      </c>
    </row>
    <row r="111" spans="2:74" ht="18" customHeight="1">
      <c r="B111" s="498"/>
      <c r="C111" s="499"/>
      <c r="D111" s="499"/>
      <c r="E111" s="499"/>
      <c r="F111" s="499"/>
      <c r="G111" s="499"/>
      <c r="H111" s="499"/>
      <c r="I111" s="500"/>
      <c r="J111" s="498"/>
      <c r="K111" s="499"/>
      <c r="L111" s="499"/>
      <c r="M111" s="499"/>
      <c r="N111" s="504"/>
      <c r="O111" s="300"/>
      <c r="P111" s="278" t="s">
        <v>31</v>
      </c>
      <c r="Q111" s="301"/>
      <c r="R111" s="278" t="s">
        <v>1</v>
      </c>
      <c r="S111" s="302"/>
      <c r="T111" s="506" t="s">
        <v>33</v>
      </c>
      <c r="U111" s="605"/>
      <c r="V111" s="507"/>
      <c r="W111" s="508"/>
      <c r="X111" s="508"/>
      <c r="Y111" s="339"/>
      <c r="Z111" s="316"/>
      <c r="AA111" s="317"/>
      <c r="AB111" s="317"/>
      <c r="AC111" s="315"/>
      <c r="AD111" s="316"/>
      <c r="AE111" s="317"/>
      <c r="AF111" s="317"/>
      <c r="AG111" s="318"/>
      <c r="AH111" s="509">
        <f>IF(V111="賃金で算定",V112+Z112-AD112,0)</f>
        <v>0</v>
      </c>
      <c r="AI111" s="510"/>
      <c r="AJ111" s="510"/>
      <c r="AK111" s="511"/>
      <c r="AL111" s="280"/>
      <c r="AM111" s="283"/>
      <c r="AN111" s="395"/>
      <c r="AO111" s="396"/>
      <c r="AP111" s="396"/>
      <c r="AQ111" s="396"/>
      <c r="AR111" s="396"/>
      <c r="AS111" s="319"/>
      <c r="AV111" s="24" t="str">
        <f>IF(OR(O111="",Q111=""),"", IF(O111&lt;20,DATE(O111+118,Q111,IF(S111="",1,S111)),DATE(O111+88,Q111,IF(S111="",1,S111))))</f>
        <v/>
      </c>
      <c r="AW111" s="362" t="str">
        <f>IF(AV111&lt;=設定シート!C$15,"昔",IF(OR(LEFT($F$119,2)="31",LEFT($F$119,2)="34",LEFT($F$119,2)="36",LEFT($F$119,2)="37"),IF(AV111&lt;=設定シート!E$23,"1",IF(AV111&lt;=設定シート!G$23,"2",IF(AV111&lt;=設定シート!M$23,"3","4"))),IF(AV111&lt;=設定シート!E$15,"1",IF(AV111&lt;=設定シート!G$15,"2","3"))))</f>
        <v>3</v>
      </c>
      <c r="AX111" s="363">
        <f>IF(OR(LEFT($F$119,2)="31",LEFT($F$119,2)="34",LEFT($F$119,2)="36",LEFT($F$119,2)="37"),IF(AV111&lt;=設定シート!$C$23,5,IF(AV111&lt;=設定シート!$E$23,7,IF(AV111&lt;=設定シート!$G$23,9,IF(AND(AV111&lt;=設定シート!$I$23,V111=""),11,IF(AND(AV111&lt;=設定シート!$I$23,V111="賃金で算定"),13,IF(AV111&lt;=設定シート!$K$23,15,IF(AV111&lt;=設定シート!$M$23,17,19))))))),IF(AV111&lt;=設定シート!$C$23,5,IF(AV111&lt;=設定シート!$E$15,7,IF(AV111&lt;=設定シート!$G$15,9,11))))</f>
        <v>11</v>
      </c>
      <c r="AY111" s="307"/>
      <c r="AZ111" s="308"/>
      <c r="BA111" s="309">
        <f t="shared" ref="BA111" si="46">AN111</f>
        <v>0</v>
      </c>
      <c r="BB111" s="308"/>
      <c r="BC111" s="308"/>
      <c r="BO111" s="1">
        <f>IF(O111&lt;=VALUE(概算年度),O111+2018,O111+1988)</f>
        <v>2018</v>
      </c>
      <c r="BP111" s="1" t="b">
        <f>IF(BO111=2019,1)</f>
        <v>0</v>
      </c>
      <c r="BQ111" s="3">
        <f>IF(BO111&lt;=2018,1)</f>
        <v>1</v>
      </c>
      <c r="BR111" s="3" t="b">
        <f>IF(BO111&gt;=2020,1)</f>
        <v>0</v>
      </c>
      <c r="BS111" s="3" t="b">
        <f>IF(AND(O111=31,Q111=1,O112=31),1,IF(AND(O111=31,Q111=2,O112=31),2,IF(AND(O111=31,Q111=3,O112=31),3,IF(AND(O111=31,Q111=4,O112=31),4,IF(AND(O111&gt;VALUE(概算年度),O111&lt;31,O112=31),5)))))</f>
        <v>0</v>
      </c>
      <c r="BT111" s="3" t="b">
        <f>IF(OR(O111=31,O111=1),IF(AND(O112=1,OR(Q111=1,Q111=2,Q111=3,Q111=4,Q111=5)),1,IF(AND(O112=1,Q111=6),6,IF(AND(O112=1,Q111=7),7,IF(AND(O112=1,Q111=8),8,IF(AND(O112=1,Q111=9),9,IF(AND(O112=1,Q111=10),10,IF(AND(O112=1,Q111=11),11,IF(AND(O112=1,Q111=12),12)))))))),IF(O112=1,13))</f>
        <v>0</v>
      </c>
      <c r="BU111" s="3" t="b">
        <f>IF(AND(VALUE(概算年度)='報告書（事業主控）記載用'!O111,VALUE(概算年度)='報告書（事業主控）記載用'!O112),IF('報告書（事業主控）記載用'!Q111=1,1,IF('報告書（事業主控）記載用'!Q111=2,2,IF('報告書（事業主控）記載用'!Q111=3,3))))</f>
        <v>0</v>
      </c>
      <c r="BV111" s="3" t="b">
        <f>IF(BS111=1,"平31_1",IF(BS111=2,"平31_2",IF(BS111=3,"平31_3",IF(BS111=4,"平31_4",IF(BS111=5,"平31_1",IF(BT111=1,"_5月",IF(BT111=6,"_6月",IF(BT111=7,"_7月",IF(BT111=8,"_8月",IF(BT111=9,"_9月",IF(BT111=10,"_10月",IF(BT111=11,"_11月",IF(BT111=12,"_12月",IF(BT111=13,"_5月",IF(AND(O111=O112,O112&lt;&gt;VALUE(概算年度)),IF(Q111=1,"_1月",IF(Q111=2,"_2月",IF(Q111=3,"_3月",IF(Q111=4,"_4月",IF(Q111=5,"_5月",IF(Q111=6,"_6月",IF(Q111=7,"_7月",IF(Q111=8,"_8月",IF(Q111=9,"_9月",IF(Q111=10,"_10月",IF(Q111=11,"_11月",IF(Q111=12,"_12月")))))))))))),IF(BU111=1,"対象年1_3月",IF(BU111=2,"対象年2_3月",IF(BU111=3,"対象年3月",IF(O112=VALUE(概算年度),"対象年1_3月","_1月")))))))))))))))))))</f>
        <v>0</v>
      </c>
    </row>
    <row r="112" spans="2:74" ht="18" customHeight="1">
      <c r="B112" s="501"/>
      <c r="C112" s="502"/>
      <c r="D112" s="502"/>
      <c r="E112" s="502"/>
      <c r="F112" s="502"/>
      <c r="G112" s="502"/>
      <c r="H112" s="502"/>
      <c r="I112" s="503"/>
      <c r="J112" s="501"/>
      <c r="K112" s="502"/>
      <c r="L112" s="502"/>
      <c r="M112" s="502"/>
      <c r="N112" s="505"/>
      <c r="O112" s="114"/>
      <c r="P112" s="11" t="s">
        <v>0</v>
      </c>
      <c r="Q112" s="23"/>
      <c r="R112" s="11" t="s">
        <v>1</v>
      </c>
      <c r="S112" s="115"/>
      <c r="T112" s="512" t="s">
        <v>21</v>
      </c>
      <c r="U112" s="512"/>
      <c r="V112" s="486"/>
      <c r="W112" s="487"/>
      <c r="X112" s="487"/>
      <c r="Y112" s="488"/>
      <c r="Z112" s="486"/>
      <c r="AA112" s="487"/>
      <c r="AB112" s="487"/>
      <c r="AC112" s="487"/>
      <c r="AD112" s="489"/>
      <c r="AE112" s="490"/>
      <c r="AF112" s="490"/>
      <c r="AG112" s="491"/>
      <c r="AH112" s="492">
        <f>IF(V111="賃金で算定",0,V112+Z112-AD112)</f>
        <v>0</v>
      </c>
      <c r="AI112" s="492"/>
      <c r="AJ112" s="492"/>
      <c r="AK112" s="493"/>
      <c r="AL112" s="494">
        <f>IF(V111="賃金で算定","賃金で算定",IF(OR(V112=0,$F$119="",AV111=""),0,IF(OR(LEFT($F$119,2)="31",LEFT($F$119,2)="34",LEFT($F$119,2)="36",LEFT($F$119,2)="37"),VLOOKUP($F$119,労務比率2,AX111,FALSE),VLOOKUP($F$119,労務比率,AX111,FALSE))))</f>
        <v>0</v>
      </c>
      <c r="AM112" s="495"/>
      <c r="AN112" s="496">
        <f>IF(V111="賃金で算定",0,INT(AH112*AL112/100))</f>
        <v>0</v>
      </c>
      <c r="AO112" s="497"/>
      <c r="AP112" s="497"/>
      <c r="AQ112" s="497"/>
      <c r="AR112" s="497"/>
      <c r="AS112" s="238"/>
      <c r="AV112" s="24"/>
      <c r="AW112" s="25"/>
      <c r="AY112" s="190">
        <f t="shared" ref="AY112" si="47">AH112</f>
        <v>0</v>
      </c>
      <c r="AZ112" s="189">
        <f>IF(AV111&lt;=設定シート!C$101,AH112,IF(AND(AV111&gt;=設定シート!E$101,AV111&lt;=設定シート!G$101),AH112*105/108,AH112))</f>
        <v>0</v>
      </c>
      <c r="BA112" s="188"/>
      <c r="BB112" s="189">
        <f t="shared" ref="BB112" si="48">IF($AL112="賃金で算定",0,INT(AY112*$AL112/100))</f>
        <v>0</v>
      </c>
      <c r="BC112" s="189">
        <f>IF(AY112=AZ112,BB112,AZ112*$AL112/100)</f>
        <v>0</v>
      </c>
      <c r="BL112" s="22">
        <f>IF(AY112=AZ112,0,1)</f>
        <v>0</v>
      </c>
      <c r="BM112" s="22" t="str">
        <f>IF(BL112=1,AL112,"")</f>
        <v/>
      </c>
    </row>
    <row r="113" spans="2:74" ht="18" customHeight="1">
      <c r="B113" s="498"/>
      <c r="C113" s="499"/>
      <c r="D113" s="499"/>
      <c r="E113" s="499"/>
      <c r="F113" s="499"/>
      <c r="G113" s="499"/>
      <c r="H113" s="499"/>
      <c r="I113" s="500"/>
      <c r="J113" s="498"/>
      <c r="K113" s="499"/>
      <c r="L113" s="499"/>
      <c r="M113" s="499"/>
      <c r="N113" s="504"/>
      <c r="O113" s="300"/>
      <c r="P113" s="278" t="s">
        <v>31</v>
      </c>
      <c r="Q113" s="301"/>
      <c r="R113" s="278" t="s">
        <v>1</v>
      </c>
      <c r="S113" s="302"/>
      <c r="T113" s="506" t="s">
        <v>33</v>
      </c>
      <c r="U113" s="605"/>
      <c r="V113" s="507"/>
      <c r="W113" s="508"/>
      <c r="X113" s="508"/>
      <c r="Y113" s="339"/>
      <c r="Z113" s="316"/>
      <c r="AA113" s="317"/>
      <c r="AB113" s="317"/>
      <c r="AC113" s="315"/>
      <c r="AD113" s="316"/>
      <c r="AE113" s="317"/>
      <c r="AF113" s="317"/>
      <c r="AG113" s="318"/>
      <c r="AH113" s="509">
        <f>IF(V113="賃金で算定",V114+Z114-AD114,0)</f>
        <v>0</v>
      </c>
      <c r="AI113" s="510"/>
      <c r="AJ113" s="510"/>
      <c r="AK113" s="511"/>
      <c r="AL113" s="280"/>
      <c r="AM113" s="283"/>
      <c r="AN113" s="395"/>
      <c r="AO113" s="396"/>
      <c r="AP113" s="396"/>
      <c r="AQ113" s="396"/>
      <c r="AR113" s="396"/>
      <c r="AS113" s="319"/>
      <c r="AV113" s="24" t="str">
        <f>IF(OR(O113="",Q113=""),"", IF(O113&lt;20,DATE(O113+118,Q113,IF(S113="",1,S113)),DATE(O113+88,Q113,IF(S113="",1,S113))))</f>
        <v/>
      </c>
      <c r="AW113" s="362" t="str">
        <f>IF(AV113&lt;=設定シート!C$15,"昔",IF(OR(LEFT($F$119,2)="31",LEFT($F$119,2)="34",LEFT($F$119,2)="36",LEFT($F$119,2)="37"),IF(AV113&lt;=設定シート!E$23,"1",IF(AV113&lt;=設定シート!G$23,"2",IF(AV113&lt;=設定シート!M$23,"3","4"))),IF(AV113&lt;=設定シート!E$15,"1",IF(AV113&lt;=設定シート!G$15,"2","3"))))</f>
        <v>3</v>
      </c>
      <c r="AX113" s="363">
        <f>IF(OR(LEFT($F$119,2)="31",LEFT($F$119,2)="34",LEFT($F$119,2)="36",LEFT($F$119,2)="37"),IF(AV113&lt;=設定シート!$C$23,5,IF(AV113&lt;=設定シート!$E$23,7,IF(AV113&lt;=設定シート!$G$23,9,IF(AND(AV113&lt;=設定シート!$I$23,V113=""),11,IF(AND(AV113&lt;=設定シート!$I$23,V113="賃金で算定"),13,IF(AV113&lt;=設定シート!$K$23,15,IF(AV113&lt;=設定シート!$M$23,17,19))))))),IF(AV113&lt;=設定シート!$C$23,5,IF(AV113&lt;=設定シート!$E$15,7,IF(AV113&lt;=設定シート!$G$15,9,11))))</f>
        <v>11</v>
      </c>
      <c r="AY113" s="307"/>
      <c r="AZ113" s="308"/>
      <c r="BA113" s="309">
        <f t="shared" ref="BA113" si="49">AN113</f>
        <v>0</v>
      </c>
      <c r="BB113" s="308"/>
      <c r="BC113" s="308"/>
      <c r="BO113" s="1">
        <f>IF(O113&lt;=VALUE(概算年度),O113+2018,O113+1988)</f>
        <v>2018</v>
      </c>
      <c r="BP113" s="1" t="b">
        <f>IF(BO113=2019,1)</f>
        <v>0</v>
      </c>
      <c r="BQ113" s="3">
        <f>IF(BO113&lt;=2018,1)</f>
        <v>1</v>
      </c>
      <c r="BR113" s="3" t="b">
        <f>IF(BO113&gt;=2020,1)</f>
        <v>0</v>
      </c>
      <c r="BS113" s="3" t="b">
        <f>IF(AND(O113=31,Q113=1,O114=31),1,IF(AND(O113=31,Q113=2,O114=31),2,IF(AND(O113=31,Q113=3,O114=31),3,IF(AND(O113=31,Q113=4,O114=31),4,IF(AND(O113&gt;VALUE(概算年度),O113&lt;31,O114=31),5)))))</f>
        <v>0</v>
      </c>
      <c r="BT113" s="3" t="b">
        <f>IF(OR(O113=31,O113=1),IF(AND(O114=1,OR(Q113=1,Q113=2,Q113=3,Q113=4,Q113=5)),1,IF(AND(O114=1,Q113=6),6,IF(AND(O114=1,Q113=7),7,IF(AND(O114=1,Q113=8),8,IF(AND(O114=1,Q113=9),9,IF(AND(O114=1,Q113=10),10,IF(AND(O114=1,Q113=11),11,IF(AND(O114=1,Q113=12),12)))))))),IF(O114=1,13))</f>
        <v>0</v>
      </c>
      <c r="BU113" s="3" t="b">
        <f>IF(AND(VALUE(概算年度)='報告書（事業主控）記載用'!O113,VALUE(概算年度)='報告書（事業主控）記載用'!O114),IF('報告書（事業主控）記載用'!Q113=1,1,IF('報告書（事業主控）記載用'!Q113=2,2,IF('報告書（事業主控）記載用'!Q113=3,3))))</f>
        <v>0</v>
      </c>
      <c r="BV113" s="3" t="b">
        <f>IF(BS113=1,"平31_1",IF(BS113=2,"平31_2",IF(BS113=3,"平31_3",IF(BS113=4,"平31_4",IF(BS113=5,"平31_1",IF(BT113=1,"_5月",IF(BT113=6,"_6月",IF(BT113=7,"_7月",IF(BT113=8,"_8月",IF(BT113=9,"_9月",IF(BT113=10,"_10月",IF(BT113=11,"_11月",IF(BT113=12,"_12月",IF(BT113=13,"_5月",IF(AND(O113=O114,O114&lt;&gt;VALUE(概算年度)),IF(Q113=1,"_1月",IF(Q113=2,"_2月",IF(Q113=3,"_3月",IF(Q113=4,"_4月",IF(Q113=5,"_5月",IF(Q113=6,"_6月",IF(Q113=7,"_7月",IF(Q113=8,"_8月",IF(Q113=9,"_9月",IF(Q113=10,"_10月",IF(Q113=11,"_11月",IF(Q113=12,"_12月")))))))))))),IF(BU113=1,"対象年1_3月",IF(BU113=2,"対象年2_3月",IF(BU113=3,"対象年3月",IF(O114=VALUE(概算年度),"対象年1_3月","_1月")))))))))))))))))))</f>
        <v>0</v>
      </c>
    </row>
    <row r="114" spans="2:74" ht="18" customHeight="1">
      <c r="B114" s="501"/>
      <c r="C114" s="502"/>
      <c r="D114" s="502"/>
      <c r="E114" s="502"/>
      <c r="F114" s="502"/>
      <c r="G114" s="502"/>
      <c r="H114" s="502"/>
      <c r="I114" s="503"/>
      <c r="J114" s="501"/>
      <c r="K114" s="502"/>
      <c r="L114" s="502"/>
      <c r="M114" s="502"/>
      <c r="N114" s="505"/>
      <c r="O114" s="114"/>
      <c r="P114" s="11" t="s">
        <v>0</v>
      </c>
      <c r="Q114" s="23"/>
      <c r="R114" s="11" t="s">
        <v>1</v>
      </c>
      <c r="S114" s="115"/>
      <c r="T114" s="512" t="s">
        <v>21</v>
      </c>
      <c r="U114" s="512"/>
      <c r="V114" s="486"/>
      <c r="W114" s="487"/>
      <c r="X114" s="487"/>
      <c r="Y114" s="488"/>
      <c r="Z114" s="486"/>
      <c r="AA114" s="487"/>
      <c r="AB114" s="487"/>
      <c r="AC114" s="487"/>
      <c r="AD114" s="489"/>
      <c r="AE114" s="490"/>
      <c r="AF114" s="490"/>
      <c r="AG114" s="491"/>
      <c r="AH114" s="492">
        <f>IF(V113="賃金で算定",0,V114+Z114-AD114)</f>
        <v>0</v>
      </c>
      <c r="AI114" s="492"/>
      <c r="AJ114" s="492"/>
      <c r="AK114" s="493"/>
      <c r="AL114" s="494">
        <f>IF(V113="賃金で算定","賃金で算定",IF(OR(V114=0,$F$119="",AV113=""),0,IF(OR(LEFT($F$119,2)="31",LEFT($F$119,2)="34",LEFT($F$119,2)="36",LEFT($F$119,2)="37"),VLOOKUP($F$119,労務比率2,AX113,FALSE),VLOOKUP($F$119,労務比率,AX113,FALSE))))</f>
        <v>0</v>
      </c>
      <c r="AM114" s="495"/>
      <c r="AN114" s="496">
        <f>IF(V113="賃金で算定",0,INT(AH114*AL114/100))</f>
        <v>0</v>
      </c>
      <c r="AO114" s="497"/>
      <c r="AP114" s="497"/>
      <c r="AQ114" s="497"/>
      <c r="AR114" s="497"/>
      <c r="AS114" s="238"/>
      <c r="AV114" s="24"/>
      <c r="AW114" s="25"/>
      <c r="AY114" s="190">
        <f t="shared" ref="AY114" si="50">AH114</f>
        <v>0</v>
      </c>
      <c r="AZ114" s="189">
        <f>IF(AV113&lt;=設定シート!C$101,AH114,IF(AND(AV113&gt;=設定シート!E$101,AV113&lt;=設定シート!G$101),AH114*105/108,AH114))</f>
        <v>0</v>
      </c>
      <c r="BA114" s="188"/>
      <c r="BB114" s="189">
        <f t="shared" ref="BB114" si="51">IF($AL114="賃金で算定",0,INT(AY114*$AL114/100))</f>
        <v>0</v>
      </c>
      <c r="BC114" s="189">
        <f>IF(AY114=AZ114,BB114,AZ114*$AL114/100)</f>
        <v>0</v>
      </c>
      <c r="BL114" s="22">
        <f>IF(AY114=AZ114,0,1)</f>
        <v>0</v>
      </c>
      <c r="BM114" s="22" t="str">
        <f>IF(BL114=1,AL114,"")</f>
        <v/>
      </c>
    </row>
    <row r="115" spans="2:74" ht="18" customHeight="1">
      <c r="B115" s="498"/>
      <c r="C115" s="499"/>
      <c r="D115" s="499"/>
      <c r="E115" s="499"/>
      <c r="F115" s="499"/>
      <c r="G115" s="499"/>
      <c r="H115" s="499"/>
      <c r="I115" s="500"/>
      <c r="J115" s="498"/>
      <c r="K115" s="499"/>
      <c r="L115" s="499"/>
      <c r="M115" s="499"/>
      <c r="N115" s="504"/>
      <c r="O115" s="300"/>
      <c r="P115" s="278" t="s">
        <v>31</v>
      </c>
      <c r="Q115" s="301"/>
      <c r="R115" s="278" t="s">
        <v>1</v>
      </c>
      <c r="S115" s="302"/>
      <c r="T115" s="506" t="s">
        <v>33</v>
      </c>
      <c r="U115" s="605"/>
      <c r="V115" s="507"/>
      <c r="W115" s="508"/>
      <c r="X115" s="508"/>
      <c r="Y115" s="339"/>
      <c r="Z115" s="316"/>
      <c r="AA115" s="317"/>
      <c r="AB115" s="317"/>
      <c r="AC115" s="315"/>
      <c r="AD115" s="316"/>
      <c r="AE115" s="317"/>
      <c r="AF115" s="317"/>
      <c r="AG115" s="318"/>
      <c r="AH115" s="509">
        <f>IF(V115="賃金で算定",V116+Z116-AD116,0)</f>
        <v>0</v>
      </c>
      <c r="AI115" s="510"/>
      <c r="AJ115" s="510"/>
      <c r="AK115" s="511"/>
      <c r="AL115" s="280"/>
      <c r="AM115" s="283"/>
      <c r="AN115" s="395"/>
      <c r="AO115" s="396"/>
      <c r="AP115" s="396"/>
      <c r="AQ115" s="396"/>
      <c r="AR115" s="396"/>
      <c r="AS115" s="319"/>
      <c r="AV115" s="24" t="str">
        <f>IF(OR(O115="",Q115=""),"", IF(O115&lt;20,DATE(O115+118,Q115,IF(S115="",1,S115)),DATE(O115+88,Q115,IF(S115="",1,S115))))</f>
        <v/>
      </c>
      <c r="AW115" s="362" t="str">
        <f>IF(AV115&lt;=設定シート!C$15,"昔",IF(OR(LEFT($F$119,2)="31",LEFT($F$119,2)="34",LEFT($F$119,2)="36",LEFT($F$119,2)="37"),IF(AV115&lt;=設定シート!E$23,"1",IF(AV115&lt;=設定シート!G$23,"2",IF(AV115&lt;=設定シート!M$23,"3","4"))),IF(AV115&lt;=設定シート!E$15,"1",IF(AV115&lt;=設定シート!G$15,"2","3"))))</f>
        <v>3</v>
      </c>
      <c r="AX115" s="363">
        <f>IF(OR(LEFT($F$119,2)="31",LEFT($F$119,2)="34",LEFT($F$119,2)="36",LEFT($F$119,2)="37"),IF(AV115&lt;=設定シート!$C$23,5,IF(AV115&lt;=設定シート!$E$23,7,IF(AV115&lt;=設定シート!$G$23,9,IF(AND(AV115&lt;=設定シート!$I$23,V115=""),11,IF(AND(AV115&lt;=設定シート!$I$23,V115="賃金で算定"),13,IF(AV115&lt;=設定シート!$K$23,15,IF(AV115&lt;=設定シート!$M$23,17,19))))))),IF(AV115&lt;=設定シート!$C$23,5,IF(AV115&lt;=設定シート!$E$15,7,IF(AV115&lt;=設定シート!$G$15,9,11))))</f>
        <v>11</v>
      </c>
      <c r="AY115" s="307"/>
      <c r="AZ115" s="308"/>
      <c r="BA115" s="309">
        <f t="shared" ref="BA115" si="52">AN115</f>
        <v>0</v>
      </c>
      <c r="BB115" s="308"/>
      <c r="BC115" s="308"/>
      <c r="BO115" s="1">
        <f>IF(O115&lt;=VALUE(概算年度),O115+2018,O115+1988)</f>
        <v>2018</v>
      </c>
      <c r="BP115" s="1" t="b">
        <f>IF(BO115=2019,1)</f>
        <v>0</v>
      </c>
      <c r="BQ115" s="3">
        <f>IF(BO115&lt;=2018,1)</f>
        <v>1</v>
      </c>
      <c r="BR115" s="3" t="b">
        <f>IF(BO115&gt;=2020,1)</f>
        <v>0</v>
      </c>
      <c r="BS115" s="3" t="b">
        <f>IF(AND(O115=31,Q115=1,O116=31),1,IF(AND(O115=31,Q115=2,O116=31),2,IF(AND(O115=31,Q115=3,O116=31),3,IF(AND(O115=31,Q115=4,O116=31),4,IF(AND(O115&gt;VALUE(概算年度),O115&lt;31,O116=31),5)))))</f>
        <v>0</v>
      </c>
      <c r="BT115" s="3" t="b">
        <f>IF(OR(O115=31,O115=1),IF(AND(O116=1,OR(Q115=1,Q115=2,Q115=3,Q115=4,Q115=5)),1,IF(AND(O116=1,Q115=6),6,IF(AND(O116=1,Q115=7),7,IF(AND(O116=1,Q115=8),8,IF(AND(O116=1,Q115=9),9,IF(AND(O116=1,Q115=10),10,IF(AND(O116=1,Q115=11),11,IF(AND(O116=1,Q115=12),12)))))))),IF(O116=1,13))</f>
        <v>0</v>
      </c>
      <c r="BU115" s="3" t="b">
        <f>IF(AND(VALUE(概算年度)='報告書（事業主控）記載用'!O115,VALUE(概算年度)='報告書（事業主控）記載用'!O116),IF('報告書（事業主控）記載用'!Q115=1,1,IF('報告書（事業主控）記載用'!Q115=2,2,IF('報告書（事業主控）記載用'!Q115=3,3))))</f>
        <v>0</v>
      </c>
      <c r="BV115" s="3" t="b">
        <f>IF(BS115=1,"平31_1",IF(BS115=2,"平31_2",IF(BS115=3,"平31_3",IF(BS115=4,"平31_4",IF(BS115=5,"平31_1",IF(BT115=1,"_5月",IF(BT115=6,"_6月",IF(BT115=7,"_7月",IF(BT115=8,"_8月",IF(BT115=9,"_9月",IF(BT115=10,"_10月",IF(BT115=11,"_11月",IF(BT115=12,"_12月",IF(BT115=13,"_5月",IF(AND(O115=O116,O116&lt;&gt;VALUE(概算年度)),IF(Q115=1,"_1月",IF(Q115=2,"_2月",IF(Q115=3,"_3月",IF(Q115=4,"_4月",IF(Q115=5,"_5月",IF(Q115=6,"_6月",IF(Q115=7,"_7月",IF(Q115=8,"_8月",IF(Q115=9,"_9月",IF(Q115=10,"_10月",IF(Q115=11,"_11月",IF(Q115=12,"_12月")))))))))))),IF(BU115=1,"対象年1_3月",IF(BU115=2,"対象年2_3月",IF(BU115=3,"対象年3月",IF(O116=VALUE(概算年度),"対象年1_3月","_1月")))))))))))))))))))</f>
        <v>0</v>
      </c>
    </row>
    <row r="116" spans="2:74" ht="18" customHeight="1">
      <c r="B116" s="501"/>
      <c r="C116" s="502"/>
      <c r="D116" s="502"/>
      <c r="E116" s="502"/>
      <c r="F116" s="502"/>
      <c r="G116" s="502"/>
      <c r="H116" s="502"/>
      <c r="I116" s="503"/>
      <c r="J116" s="501"/>
      <c r="K116" s="502"/>
      <c r="L116" s="502"/>
      <c r="M116" s="502"/>
      <c r="N116" s="505"/>
      <c r="O116" s="114"/>
      <c r="P116" s="11" t="s">
        <v>0</v>
      </c>
      <c r="Q116" s="23"/>
      <c r="R116" s="11" t="s">
        <v>1</v>
      </c>
      <c r="S116" s="115"/>
      <c r="T116" s="512" t="s">
        <v>21</v>
      </c>
      <c r="U116" s="512"/>
      <c r="V116" s="486"/>
      <c r="W116" s="487"/>
      <c r="X116" s="487"/>
      <c r="Y116" s="488"/>
      <c r="Z116" s="486"/>
      <c r="AA116" s="487"/>
      <c r="AB116" s="487"/>
      <c r="AC116" s="487"/>
      <c r="AD116" s="489"/>
      <c r="AE116" s="490"/>
      <c r="AF116" s="490"/>
      <c r="AG116" s="491"/>
      <c r="AH116" s="492">
        <f>IF(V115="賃金で算定",0,V116+Z116-AD116)</f>
        <v>0</v>
      </c>
      <c r="AI116" s="492"/>
      <c r="AJ116" s="492"/>
      <c r="AK116" s="493"/>
      <c r="AL116" s="494">
        <f>IF(V115="賃金で算定","賃金で算定",IF(OR(V116=0,$F$119="",AV115=""),0,IF(OR(LEFT($F$119,2)="31",LEFT($F$119,2)="34",LEFT($F$119,2)="36",LEFT($F$119,2)="37"),VLOOKUP($F$119,労務比率2,AX115,FALSE),VLOOKUP($F$119,労務比率,AX115,FALSE))))</f>
        <v>0</v>
      </c>
      <c r="AM116" s="495"/>
      <c r="AN116" s="496">
        <f>IF(V115="賃金で算定",0,INT(AH116*AL116/100))</f>
        <v>0</v>
      </c>
      <c r="AO116" s="497"/>
      <c r="AP116" s="497"/>
      <c r="AQ116" s="497"/>
      <c r="AR116" s="497"/>
      <c r="AS116" s="238"/>
      <c r="AV116" s="24"/>
      <c r="AW116" s="25"/>
      <c r="AY116" s="190">
        <f t="shared" ref="AY116" si="53">AH116</f>
        <v>0</v>
      </c>
      <c r="AZ116" s="189">
        <f>IF(AV115&lt;=設定シート!C$101,AH116,IF(AND(AV115&gt;=設定シート!E$101,AV115&lt;=設定シート!G$101),AH116*105/108,AH116))</f>
        <v>0</v>
      </c>
      <c r="BA116" s="188"/>
      <c r="BB116" s="189">
        <f t="shared" ref="BB116" si="54">IF($AL116="賃金で算定",0,INT(AY116*$AL116/100))</f>
        <v>0</v>
      </c>
      <c r="BC116" s="189">
        <f>IF(AY116=AZ116,BB116,AZ116*$AL116/100)</f>
        <v>0</v>
      </c>
      <c r="BL116" s="22">
        <f>IF(AY116=AZ116,0,1)</f>
        <v>0</v>
      </c>
      <c r="BM116" s="22" t="str">
        <f>IF(BL116=1,AL116,"")</f>
        <v/>
      </c>
    </row>
    <row r="117" spans="2:74" ht="18" customHeight="1">
      <c r="B117" s="498"/>
      <c r="C117" s="499"/>
      <c r="D117" s="499"/>
      <c r="E117" s="499"/>
      <c r="F117" s="499"/>
      <c r="G117" s="499"/>
      <c r="H117" s="499"/>
      <c r="I117" s="500"/>
      <c r="J117" s="498"/>
      <c r="K117" s="499"/>
      <c r="L117" s="499"/>
      <c r="M117" s="499"/>
      <c r="N117" s="504"/>
      <c r="O117" s="300"/>
      <c r="P117" s="278" t="s">
        <v>31</v>
      </c>
      <c r="Q117" s="301"/>
      <c r="R117" s="278" t="s">
        <v>1</v>
      </c>
      <c r="S117" s="302"/>
      <c r="T117" s="506" t="s">
        <v>33</v>
      </c>
      <c r="U117" s="605"/>
      <c r="V117" s="507"/>
      <c r="W117" s="508"/>
      <c r="X117" s="508"/>
      <c r="Y117" s="339"/>
      <c r="Z117" s="316"/>
      <c r="AA117" s="317"/>
      <c r="AB117" s="317"/>
      <c r="AC117" s="315"/>
      <c r="AD117" s="316"/>
      <c r="AE117" s="317"/>
      <c r="AF117" s="317"/>
      <c r="AG117" s="318"/>
      <c r="AH117" s="509">
        <f>IF(V117="賃金で算定",V118+Z118-AD118,0)</f>
        <v>0</v>
      </c>
      <c r="AI117" s="510"/>
      <c r="AJ117" s="510"/>
      <c r="AK117" s="511"/>
      <c r="AL117" s="280"/>
      <c r="AM117" s="283"/>
      <c r="AN117" s="395"/>
      <c r="AO117" s="396"/>
      <c r="AP117" s="396"/>
      <c r="AQ117" s="396"/>
      <c r="AR117" s="396"/>
      <c r="AS117" s="319"/>
      <c r="AV117" s="24" t="str">
        <f>IF(OR(O117="",Q117=""),"", IF(O117&lt;20,DATE(O117+118,Q117,IF(S117="",1,S117)),DATE(O117+88,Q117,IF(S117="",1,S117))))</f>
        <v/>
      </c>
      <c r="AW117" s="362" t="str">
        <f>IF(AV117&lt;=設定シート!C$15,"昔",IF(OR(LEFT($F$119,2)="31",LEFT($F$119,2)="34",LEFT($F$119,2)="36",LEFT($F$119,2)="37"),IF(AV117&lt;=設定シート!E$23,"1",IF(AV117&lt;=設定シート!G$23,"2",IF(AV117&lt;=設定シート!M$23,"3","4"))),IF(AV117&lt;=設定シート!E$15,"1",IF(AV117&lt;=設定シート!G$15,"2","3"))))</f>
        <v>3</v>
      </c>
      <c r="AX117" s="363">
        <f>IF(OR(LEFT($F$119,2)="31",LEFT($F$119,2)="34",LEFT($F$119,2)="36",LEFT($F$119,2)="37"),IF(AV117&lt;=設定シート!$C$23,5,IF(AV117&lt;=設定シート!$E$23,7,IF(AV117&lt;=設定シート!$G$23,9,IF(AND(AV117&lt;=設定シート!$I$23,V117=""),11,IF(AND(AV117&lt;=設定シート!$I$23,V117="賃金で算定"),13,IF(AV117&lt;=設定シート!$K$23,15,IF(AV117&lt;=設定シート!$M$23,17,19))))))),IF(AV117&lt;=設定シート!$C$23,5,IF(AV117&lt;=設定シート!$E$15,7,IF(AV117&lt;=設定シート!$G$15,9,11))))</f>
        <v>11</v>
      </c>
      <c r="AY117" s="307"/>
      <c r="AZ117" s="308"/>
      <c r="BA117" s="309">
        <f t="shared" ref="BA117" si="55">AN117</f>
        <v>0</v>
      </c>
      <c r="BB117" s="308"/>
      <c r="BC117" s="308"/>
      <c r="BO117" s="1">
        <f>IF(O117&lt;=VALUE(概算年度),O117+2018,O117+1988)</f>
        <v>2018</v>
      </c>
      <c r="BP117" s="1" t="b">
        <f>IF(BO117=2019,1)</f>
        <v>0</v>
      </c>
      <c r="BQ117" s="3">
        <f>IF(BO117&lt;=2018,1)</f>
        <v>1</v>
      </c>
      <c r="BR117" s="3" t="b">
        <f>IF(BO117&gt;=2020,1)</f>
        <v>0</v>
      </c>
      <c r="BS117" s="3" t="b">
        <f>IF(AND(O117=31,Q117=1,O118=31),1,IF(AND(O117=31,Q117=2,O118=31),2,IF(AND(O117=31,Q117=3,O118=31),3,IF(AND(O117=31,Q117=4,O118=31),4,IF(AND(O117&gt;VALUE(概算年度),O117&lt;31,O118=31),5)))))</f>
        <v>0</v>
      </c>
      <c r="BT117" s="3" t="b">
        <f>IF(OR(O117=31,O117=1),IF(AND(O118=1,OR(Q117=1,Q117=2,Q117=3,Q117=4,Q117=5)),1,IF(AND(O118=1,Q117=6),6,IF(AND(O118=1,Q117=7),7,IF(AND(O118=1,Q117=8),8,IF(AND(O118=1,Q117=9),9,IF(AND(O118=1,Q117=10),10,IF(AND(O118=1,Q117=11),11,IF(AND(O118=1,Q117=12),12)))))))),IF(O118=1,13))</f>
        <v>0</v>
      </c>
      <c r="BU117" s="3" t="b">
        <f>IF(AND(VALUE(概算年度)='報告書（事業主控）記載用'!O117,VALUE(概算年度)='報告書（事業主控）記載用'!O118),IF('報告書（事業主控）記載用'!Q117=1,1,IF('報告書（事業主控）記載用'!Q117=2,2,IF('報告書（事業主控）記載用'!Q117=3,3))))</f>
        <v>0</v>
      </c>
      <c r="BV117" s="3" t="b">
        <f>IF(BS117=1,"平31_1",IF(BS117=2,"平31_2",IF(BS117=3,"平31_3",IF(BS117=4,"平31_4",IF(BS117=5,"平31_1",IF(BT117=1,"_5月",IF(BT117=6,"_6月",IF(BT117=7,"_7月",IF(BT117=8,"_8月",IF(BT117=9,"_9月",IF(BT117=10,"_10月",IF(BT117=11,"_11月",IF(BT117=12,"_12月",IF(BT117=13,"_5月",IF(AND(O117=O118,O118&lt;&gt;VALUE(概算年度)),IF(Q117=1,"_1月",IF(Q117=2,"_2月",IF(Q117=3,"_3月",IF(Q117=4,"_4月",IF(Q117=5,"_5月",IF(Q117=6,"_6月",IF(Q117=7,"_7月",IF(Q117=8,"_8月",IF(Q117=9,"_9月",IF(Q117=10,"_10月",IF(Q117=11,"_11月",IF(Q117=12,"_12月")))))))))))),IF(BU117=1,"対象年1_3月",IF(BU117=2,"対象年2_3月",IF(BU117=3,"対象年3月",IF(O118=VALUE(概算年度),"対象年1_3月","_1月")))))))))))))))))))</f>
        <v>0</v>
      </c>
    </row>
    <row r="118" spans="2:74" ht="18" customHeight="1">
      <c r="B118" s="501"/>
      <c r="C118" s="502"/>
      <c r="D118" s="502"/>
      <c r="E118" s="502"/>
      <c r="F118" s="502"/>
      <c r="G118" s="502"/>
      <c r="H118" s="502"/>
      <c r="I118" s="503"/>
      <c r="J118" s="501"/>
      <c r="K118" s="502"/>
      <c r="L118" s="502"/>
      <c r="M118" s="502"/>
      <c r="N118" s="505"/>
      <c r="O118" s="114"/>
      <c r="P118" s="11" t="s">
        <v>0</v>
      </c>
      <c r="Q118" s="23"/>
      <c r="R118" s="11" t="s">
        <v>1</v>
      </c>
      <c r="S118" s="115"/>
      <c r="T118" s="512" t="s">
        <v>21</v>
      </c>
      <c r="U118" s="512"/>
      <c r="V118" s="486"/>
      <c r="W118" s="487"/>
      <c r="X118" s="487"/>
      <c r="Y118" s="488"/>
      <c r="Z118" s="486"/>
      <c r="AA118" s="487"/>
      <c r="AB118" s="487"/>
      <c r="AC118" s="487"/>
      <c r="AD118" s="489"/>
      <c r="AE118" s="490"/>
      <c r="AF118" s="490"/>
      <c r="AG118" s="491"/>
      <c r="AH118" s="496">
        <f>IF(V117="賃金で算定",0,V118+Z118-AD118)</f>
        <v>0</v>
      </c>
      <c r="AI118" s="497"/>
      <c r="AJ118" s="497"/>
      <c r="AK118" s="517"/>
      <c r="AL118" s="494">
        <f>IF(V117="賃金で算定","賃金で算定",IF(OR(V118=0,$F$119="",AV117=""),0,IF(OR(LEFT($F$119,2)="31",LEFT($F$119,2)="34",LEFT($F$119,2)="36",LEFT($F$119,2)="37"),VLOOKUP($F$119,労務比率2,AX117,FALSE),VLOOKUP($F$119,労務比率,AX117,FALSE))))</f>
        <v>0</v>
      </c>
      <c r="AM118" s="495"/>
      <c r="AN118" s="496">
        <f>IF(V117="賃金で算定",0,INT(AH118*AL118/100))</f>
        <v>0</v>
      </c>
      <c r="AO118" s="497"/>
      <c r="AP118" s="497"/>
      <c r="AQ118" s="497"/>
      <c r="AR118" s="497"/>
      <c r="AS118" s="238"/>
      <c r="AV118" s="24"/>
      <c r="AW118" s="25"/>
      <c r="AY118" s="190">
        <f t="shared" ref="AY118" si="56">AH118</f>
        <v>0</v>
      </c>
      <c r="AZ118" s="189">
        <f>IF(AV117&lt;=設定シート!C$101,AH118,IF(AND(AV117&gt;=設定シート!E$101,AV117&lt;=設定シート!G$101),AH118*105/108,AH118))</f>
        <v>0</v>
      </c>
      <c r="BA118" s="188"/>
      <c r="BB118" s="189">
        <f t="shared" ref="BB118" si="57">IF($AL118="賃金で算定",0,INT(AY118*$AL118/100))</f>
        <v>0</v>
      </c>
      <c r="BC118" s="189">
        <f>IF(AY118=AZ118,BB118,AZ118*$AL118/100)</f>
        <v>0</v>
      </c>
      <c r="BL118" s="22">
        <f>IF(AY118=AZ118,0,1)</f>
        <v>0</v>
      </c>
      <c r="BM118" s="22" t="str">
        <f>IF(BL118=1,AL118,"")</f>
        <v/>
      </c>
    </row>
    <row r="119" spans="2:74" ht="18" customHeight="1">
      <c r="B119" s="407" t="s">
        <v>337</v>
      </c>
      <c r="C119" s="518"/>
      <c r="D119" s="518"/>
      <c r="E119" s="519"/>
      <c r="F119" s="599"/>
      <c r="G119" s="527"/>
      <c r="H119" s="527"/>
      <c r="I119" s="527"/>
      <c r="J119" s="527"/>
      <c r="K119" s="527"/>
      <c r="L119" s="527"/>
      <c r="M119" s="527"/>
      <c r="N119" s="528"/>
      <c r="O119" s="407" t="s">
        <v>338</v>
      </c>
      <c r="P119" s="518"/>
      <c r="Q119" s="518"/>
      <c r="R119" s="518"/>
      <c r="S119" s="518"/>
      <c r="T119" s="518"/>
      <c r="U119" s="519"/>
      <c r="V119" s="602">
        <f>AH119</f>
        <v>0</v>
      </c>
      <c r="W119" s="603"/>
      <c r="X119" s="603"/>
      <c r="Y119" s="604"/>
      <c r="Z119" s="316"/>
      <c r="AA119" s="317"/>
      <c r="AB119" s="317"/>
      <c r="AC119" s="315"/>
      <c r="AD119" s="316"/>
      <c r="AE119" s="317"/>
      <c r="AF119" s="317"/>
      <c r="AG119" s="315"/>
      <c r="AH119" s="509">
        <f>AH101+AH103+AH105+AH107+AH109+AH111+AH113+AH115+AH117</f>
        <v>0</v>
      </c>
      <c r="AI119" s="510"/>
      <c r="AJ119" s="510"/>
      <c r="AK119" s="511"/>
      <c r="AL119" s="285"/>
      <c r="AM119" s="287"/>
      <c r="AN119" s="509">
        <f>AN101+AN103+AN105+AN107+AN109+AN111+AN113+AN115+AN117</f>
        <v>0</v>
      </c>
      <c r="AO119" s="510"/>
      <c r="AP119" s="510"/>
      <c r="AQ119" s="510"/>
      <c r="AR119" s="510"/>
      <c r="AS119" s="319"/>
      <c r="AW119" s="25"/>
      <c r="AY119" s="307"/>
      <c r="AZ119" s="324"/>
      <c r="BA119" s="325">
        <f>BA101+BA103+BA105+BA107+BA109+BA111+BA113+BA115+BA117</f>
        <v>0</v>
      </c>
      <c r="BB119" s="309">
        <f>BB102+BB104+BB106+BB108+BB110+BB112+BB114+BB116+BB118</f>
        <v>0</v>
      </c>
      <c r="BC119" s="309">
        <f>SUMIF(BL102:BL118,0,BC102:BC118)+ROUNDDOWN(ROUNDDOWN(BL119*105/108,0)*BM119/100,0)</f>
        <v>0</v>
      </c>
      <c r="BL119" s="22">
        <f>SUMIF(BL102:BL118,1,AH102:AK118)</f>
        <v>0</v>
      </c>
      <c r="BM119" s="22">
        <f>IF(COUNT(BM102:BM118)=0,0,SUM(BM102:BM118)/COUNT(BM102:BM118))</f>
        <v>0</v>
      </c>
    </row>
    <row r="120" spans="2:74" ht="18" customHeight="1">
      <c r="B120" s="520"/>
      <c r="C120" s="521"/>
      <c r="D120" s="521"/>
      <c r="E120" s="522"/>
      <c r="F120" s="600"/>
      <c r="G120" s="530"/>
      <c r="H120" s="530"/>
      <c r="I120" s="530"/>
      <c r="J120" s="530"/>
      <c r="K120" s="530"/>
      <c r="L120" s="530"/>
      <c r="M120" s="530"/>
      <c r="N120" s="531"/>
      <c r="O120" s="520"/>
      <c r="P120" s="521"/>
      <c r="Q120" s="521"/>
      <c r="R120" s="521"/>
      <c r="S120" s="521"/>
      <c r="T120" s="521"/>
      <c r="U120" s="522"/>
      <c r="V120" s="513">
        <f>V102+V104+V106+V108+V110+V112+V114+V116+V118-V119</f>
        <v>0</v>
      </c>
      <c r="W120" s="492"/>
      <c r="X120" s="492"/>
      <c r="Y120" s="493"/>
      <c r="Z120" s="513">
        <f>Z102+Z104+Z106+Z108+Z110+Z112+Z114+Z116+Z118</f>
        <v>0</v>
      </c>
      <c r="AA120" s="492"/>
      <c r="AB120" s="492"/>
      <c r="AC120" s="492"/>
      <c r="AD120" s="513">
        <f>AD102+AD104+AD106+AD108+AD110+AD112+AD114+AD116+AD118</f>
        <v>0</v>
      </c>
      <c r="AE120" s="492"/>
      <c r="AF120" s="492"/>
      <c r="AG120" s="492"/>
      <c r="AH120" s="513">
        <f>AY120</f>
        <v>0</v>
      </c>
      <c r="AI120" s="492"/>
      <c r="AJ120" s="492"/>
      <c r="AK120" s="492"/>
      <c r="AL120" s="289"/>
      <c r="AM120" s="290"/>
      <c r="AN120" s="513">
        <f>BB120</f>
        <v>0</v>
      </c>
      <c r="AO120" s="492"/>
      <c r="AP120" s="492"/>
      <c r="AQ120" s="492"/>
      <c r="AR120" s="492"/>
      <c r="AS120" s="340"/>
      <c r="AW120" s="25"/>
      <c r="AY120" s="326">
        <f>AY102+AY104+AY106+AY108+AY110+AY112+AY114+AY116+AY118</f>
        <v>0</v>
      </c>
      <c r="AZ120" s="327"/>
      <c r="BA120" s="327"/>
      <c r="BB120" s="328">
        <f>BB119</f>
        <v>0</v>
      </c>
      <c r="BC120" s="329"/>
    </row>
    <row r="121" spans="2:74" ht="18" customHeight="1">
      <c r="B121" s="523"/>
      <c r="C121" s="524"/>
      <c r="D121" s="524"/>
      <c r="E121" s="525"/>
      <c r="F121" s="601"/>
      <c r="G121" s="532"/>
      <c r="H121" s="532"/>
      <c r="I121" s="532"/>
      <c r="J121" s="532"/>
      <c r="K121" s="532"/>
      <c r="L121" s="532"/>
      <c r="M121" s="532"/>
      <c r="N121" s="533"/>
      <c r="O121" s="523"/>
      <c r="P121" s="524"/>
      <c r="Q121" s="524"/>
      <c r="R121" s="524"/>
      <c r="S121" s="524"/>
      <c r="T121" s="524"/>
      <c r="U121" s="525"/>
      <c r="V121" s="496"/>
      <c r="W121" s="497"/>
      <c r="X121" s="497"/>
      <c r="Y121" s="517"/>
      <c r="Z121" s="496"/>
      <c r="AA121" s="497"/>
      <c r="AB121" s="497"/>
      <c r="AC121" s="497"/>
      <c r="AD121" s="496"/>
      <c r="AE121" s="497"/>
      <c r="AF121" s="497"/>
      <c r="AG121" s="497"/>
      <c r="AH121" s="496">
        <f>AZ121</f>
        <v>0</v>
      </c>
      <c r="AI121" s="497"/>
      <c r="AJ121" s="497"/>
      <c r="AK121" s="517"/>
      <c r="AL121" s="239"/>
      <c r="AM121" s="240"/>
      <c r="AN121" s="496">
        <f>BC121</f>
        <v>0</v>
      </c>
      <c r="AO121" s="497"/>
      <c r="AP121" s="497"/>
      <c r="AQ121" s="497"/>
      <c r="AR121" s="497"/>
      <c r="AS121" s="238"/>
      <c r="AU121" s="116"/>
      <c r="AW121" s="25"/>
      <c r="AY121" s="192"/>
      <c r="AZ121" s="193">
        <f>IF(AZ102+AZ104+AZ106+AZ108+AZ110+AZ112+AZ114+AZ116+AZ118=AY120,0,ROUNDDOWN(AZ102+AZ104+AZ106+AZ108+AZ110+AZ112+AZ114+AZ116+AZ118,0))</f>
        <v>0</v>
      </c>
      <c r="BA121" s="191"/>
      <c r="BB121" s="191"/>
      <c r="BC121" s="193">
        <f>IF(BC119=BB120,0,BC119)</f>
        <v>0</v>
      </c>
    </row>
    <row r="122" spans="2:74" ht="18" customHeight="1">
      <c r="AD122" s="1" t="str">
        <f>IF(AND($F119="",$V119+$V120&gt;0),"事業の種類を選択してください。","")</f>
        <v/>
      </c>
      <c r="AN122" s="397">
        <f>IF(AN119=0,0,AN119+IF(AN121=0,AN120,AN121))</f>
        <v>0</v>
      </c>
      <c r="AO122" s="397"/>
      <c r="AP122" s="397"/>
      <c r="AQ122" s="397"/>
      <c r="AR122" s="397"/>
      <c r="AW122" s="25"/>
    </row>
    <row r="123" spans="2:74" ht="31.9" customHeight="1">
      <c r="AN123" s="30"/>
      <c r="AO123" s="30"/>
      <c r="AP123" s="30"/>
      <c r="AQ123" s="30"/>
      <c r="AR123" s="30"/>
      <c r="AW123" s="25"/>
    </row>
    <row r="124" spans="2:74" ht="7.5" customHeight="1">
      <c r="X124" s="3"/>
      <c r="Y124" s="3"/>
      <c r="AW124" s="25"/>
    </row>
    <row r="125" spans="2:74" ht="10.5" customHeight="1">
      <c r="X125" s="3"/>
      <c r="Y125" s="3"/>
      <c r="AW125" s="25"/>
    </row>
    <row r="126" spans="2:74" ht="5.25" customHeight="1">
      <c r="X126" s="3"/>
      <c r="Y126" s="3"/>
      <c r="AW126" s="25"/>
    </row>
    <row r="127" spans="2:74" ht="5.25" customHeight="1">
      <c r="X127" s="3"/>
      <c r="Y127" s="3"/>
      <c r="AW127" s="25"/>
    </row>
    <row r="128" spans="2:74" ht="5.25" customHeight="1">
      <c r="X128" s="3"/>
      <c r="Y128" s="3"/>
      <c r="AW128" s="25"/>
    </row>
    <row r="129" spans="2:74" ht="5.25" customHeight="1">
      <c r="X129" s="3"/>
      <c r="Y129" s="3"/>
      <c r="AW129" s="25"/>
    </row>
    <row r="130" spans="2:74" ht="17.25" customHeight="1">
      <c r="B130" s="2" t="s">
        <v>35</v>
      </c>
      <c r="S130" s="9"/>
      <c r="T130" s="9"/>
      <c r="U130" s="9"/>
      <c r="V130" s="9"/>
      <c r="W130" s="9"/>
      <c r="AL130" s="26"/>
      <c r="AW130" s="25"/>
    </row>
    <row r="131" spans="2:74" ht="12.75" customHeight="1">
      <c r="M131" s="27"/>
      <c r="N131" s="27"/>
      <c r="O131" s="27"/>
      <c r="P131" s="27"/>
      <c r="Q131" s="27"/>
      <c r="R131" s="27"/>
      <c r="S131" s="27"/>
      <c r="T131" s="28"/>
      <c r="U131" s="28"/>
      <c r="V131" s="28"/>
      <c r="W131" s="28"/>
      <c r="X131" s="28"/>
      <c r="Y131" s="28"/>
      <c r="Z131" s="28"/>
      <c r="AA131" s="27"/>
      <c r="AB131" s="27"/>
      <c r="AC131" s="27"/>
      <c r="AL131" s="26"/>
      <c r="AM131" s="389" t="s">
        <v>365</v>
      </c>
      <c r="AN131" s="390"/>
      <c r="AO131" s="390"/>
      <c r="AP131" s="391"/>
      <c r="AW131" s="25"/>
    </row>
    <row r="132" spans="2:74" ht="12.75" customHeight="1">
      <c r="M132" s="27"/>
      <c r="N132" s="27"/>
      <c r="O132" s="27"/>
      <c r="P132" s="27"/>
      <c r="Q132" s="27"/>
      <c r="R132" s="27"/>
      <c r="S132" s="27"/>
      <c r="T132" s="28"/>
      <c r="U132" s="28"/>
      <c r="V132" s="28"/>
      <c r="W132" s="28"/>
      <c r="X132" s="28"/>
      <c r="Y132" s="28"/>
      <c r="Z132" s="28"/>
      <c r="AA132" s="27"/>
      <c r="AB132" s="27"/>
      <c r="AC132" s="27"/>
      <c r="AL132" s="26"/>
      <c r="AM132" s="392"/>
      <c r="AN132" s="393"/>
      <c r="AO132" s="393"/>
      <c r="AP132" s="394"/>
      <c r="AW132" s="25"/>
    </row>
    <row r="133" spans="2:74" ht="12.75" customHeight="1">
      <c r="M133" s="27"/>
      <c r="N133" s="27"/>
      <c r="O133" s="27"/>
      <c r="P133" s="27"/>
      <c r="Q133" s="27"/>
      <c r="R133" s="27"/>
      <c r="S133" s="27"/>
      <c r="T133" s="27"/>
      <c r="U133" s="27"/>
      <c r="V133" s="27"/>
      <c r="W133" s="27"/>
      <c r="X133" s="27"/>
      <c r="Y133" s="27"/>
      <c r="Z133" s="27"/>
      <c r="AA133" s="27"/>
      <c r="AB133" s="27"/>
      <c r="AC133" s="27"/>
      <c r="AL133" s="26"/>
      <c r="AM133" s="245"/>
      <c r="AN133" s="245"/>
      <c r="AW133" s="25"/>
    </row>
    <row r="134" spans="2:74" ht="6" customHeight="1">
      <c r="M134" s="27"/>
      <c r="N134" s="27"/>
      <c r="O134" s="27"/>
      <c r="P134" s="27"/>
      <c r="Q134" s="27"/>
      <c r="R134" s="27"/>
      <c r="S134" s="27"/>
      <c r="T134" s="27"/>
      <c r="U134" s="27"/>
      <c r="V134" s="27"/>
      <c r="W134" s="27"/>
      <c r="X134" s="27"/>
      <c r="Y134" s="27"/>
      <c r="Z134" s="27"/>
      <c r="AA134" s="27"/>
      <c r="AB134" s="27"/>
      <c r="AC134" s="27"/>
      <c r="AL134" s="26"/>
      <c r="AM134" s="26"/>
      <c r="AW134" s="25"/>
    </row>
    <row r="135" spans="2:74" ht="12.75" customHeight="1">
      <c r="B135" s="403" t="s">
        <v>2</v>
      </c>
      <c r="C135" s="404"/>
      <c r="D135" s="404"/>
      <c r="E135" s="404"/>
      <c r="F135" s="404"/>
      <c r="G135" s="404"/>
      <c r="H135" s="404"/>
      <c r="I135" s="404"/>
      <c r="J135" s="408" t="s">
        <v>10</v>
      </c>
      <c r="K135" s="408"/>
      <c r="L135" s="271" t="s">
        <v>3</v>
      </c>
      <c r="M135" s="408" t="s">
        <v>11</v>
      </c>
      <c r="N135" s="408"/>
      <c r="O135" s="409" t="s">
        <v>12</v>
      </c>
      <c r="P135" s="408"/>
      <c r="Q135" s="408"/>
      <c r="R135" s="408"/>
      <c r="S135" s="408"/>
      <c r="T135" s="408"/>
      <c r="U135" s="408" t="s">
        <v>13</v>
      </c>
      <c r="V135" s="408"/>
      <c r="W135" s="408"/>
      <c r="AD135" s="11"/>
      <c r="AE135" s="11"/>
      <c r="AF135" s="11"/>
      <c r="AG135" s="11"/>
      <c r="AH135" s="11"/>
      <c r="AI135" s="11"/>
      <c r="AJ135" s="11"/>
      <c r="AL135" s="543">
        <f>$AL$9</f>
        <v>0</v>
      </c>
      <c r="AM135" s="411"/>
      <c r="AN135" s="478" t="s">
        <v>4</v>
      </c>
      <c r="AO135" s="478"/>
      <c r="AP135" s="411"/>
      <c r="AQ135" s="411"/>
      <c r="AR135" s="478" t="s">
        <v>5</v>
      </c>
      <c r="AS135" s="481"/>
      <c r="AW135" s="25"/>
    </row>
    <row r="136" spans="2:74" ht="13.9" customHeight="1">
      <c r="B136" s="404"/>
      <c r="C136" s="404"/>
      <c r="D136" s="404"/>
      <c r="E136" s="404"/>
      <c r="F136" s="404"/>
      <c r="G136" s="404"/>
      <c r="H136" s="404"/>
      <c r="I136" s="404"/>
      <c r="J136" s="591">
        <f>$J$10</f>
        <v>0</v>
      </c>
      <c r="K136" s="579">
        <f>$K$10</f>
        <v>0</v>
      </c>
      <c r="L136" s="593">
        <f>$L$10</f>
        <v>0</v>
      </c>
      <c r="M136" s="582">
        <f>$M$10</f>
        <v>0</v>
      </c>
      <c r="N136" s="579">
        <f>$N$10</f>
        <v>0</v>
      </c>
      <c r="O136" s="582">
        <f>$O$10</f>
        <v>0</v>
      </c>
      <c r="P136" s="544">
        <f>$P$10</f>
        <v>0</v>
      </c>
      <c r="Q136" s="544">
        <f>$Q$10</f>
        <v>0</v>
      </c>
      <c r="R136" s="544">
        <f>$R$10</f>
        <v>0</v>
      </c>
      <c r="S136" s="544">
        <f>$S$10</f>
        <v>0</v>
      </c>
      <c r="T136" s="579">
        <f>$T$10</f>
        <v>0</v>
      </c>
      <c r="U136" s="582">
        <f>$U$10</f>
        <v>0</v>
      </c>
      <c r="V136" s="544">
        <f>$V$10</f>
        <v>0</v>
      </c>
      <c r="W136" s="579">
        <f>$W$10</f>
        <v>0</v>
      </c>
      <c r="AD136" s="11"/>
      <c r="AE136" s="11"/>
      <c r="AF136" s="11"/>
      <c r="AG136" s="11"/>
      <c r="AH136" s="11"/>
      <c r="AI136" s="11"/>
      <c r="AJ136" s="11"/>
      <c r="AL136" s="412"/>
      <c r="AM136" s="413"/>
      <c r="AN136" s="479"/>
      <c r="AO136" s="479"/>
      <c r="AP136" s="413"/>
      <c r="AQ136" s="413"/>
      <c r="AR136" s="479"/>
      <c r="AS136" s="482"/>
      <c r="AW136" s="25"/>
    </row>
    <row r="137" spans="2:74" ht="9" customHeight="1">
      <c r="B137" s="404"/>
      <c r="C137" s="404"/>
      <c r="D137" s="404"/>
      <c r="E137" s="404"/>
      <c r="F137" s="404"/>
      <c r="G137" s="404"/>
      <c r="H137" s="404"/>
      <c r="I137" s="404"/>
      <c r="J137" s="592"/>
      <c r="K137" s="580"/>
      <c r="L137" s="594"/>
      <c r="M137" s="583"/>
      <c r="N137" s="580"/>
      <c r="O137" s="583"/>
      <c r="P137" s="545"/>
      <c r="Q137" s="545"/>
      <c r="R137" s="545"/>
      <c r="S137" s="545"/>
      <c r="T137" s="580"/>
      <c r="U137" s="583"/>
      <c r="V137" s="545"/>
      <c r="W137" s="580"/>
      <c r="AD137" s="11"/>
      <c r="AE137" s="11"/>
      <c r="AF137" s="11"/>
      <c r="AG137" s="11"/>
      <c r="AH137" s="11"/>
      <c r="AI137" s="11"/>
      <c r="AJ137" s="11"/>
      <c r="AL137" s="414"/>
      <c r="AM137" s="415"/>
      <c r="AN137" s="480"/>
      <c r="AO137" s="480"/>
      <c r="AP137" s="415"/>
      <c r="AQ137" s="415"/>
      <c r="AR137" s="480"/>
      <c r="AS137" s="483"/>
      <c r="AW137" s="25"/>
    </row>
    <row r="138" spans="2:74" ht="6" customHeight="1">
      <c r="B138" s="406"/>
      <c r="C138" s="406"/>
      <c r="D138" s="406"/>
      <c r="E138" s="406"/>
      <c r="F138" s="406"/>
      <c r="G138" s="406"/>
      <c r="H138" s="406"/>
      <c r="I138" s="406"/>
      <c r="J138" s="592"/>
      <c r="K138" s="581"/>
      <c r="L138" s="595"/>
      <c r="M138" s="584"/>
      <c r="N138" s="581"/>
      <c r="O138" s="584"/>
      <c r="P138" s="546"/>
      <c r="Q138" s="546"/>
      <c r="R138" s="546"/>
      <c r="S138" s="546"/>
      <c r="T138" s="581"/>
      <c r="U138" s="584"/>
      <c r="V138" s="546"/>
      <c r="W138" s="581"/>
      <c r="AW138" s="25"/>
    </row>
    <row r="139" spans="2:74" ht="15" customHeight="1">
      <c r="B139" s="457" t="s">
        <v>36</v>
      </c>
      <c r="C139" s="458"/>
      <c r="D139" s="458"/>
      <c r="E139" s="458"/>
      <c r="F139" s="458"/>
      <c r="G139" s="458"/>
      <c r="H139" s="458"/>
      <c r="I139" s="459"/>
      <c r="J139" s="457" t="s">
        <v>6</v>
      </c>
      <c r="K139" s="458"/>
      <c r="L139" s="458"/>
      <c r="M139" s="458"/>
      <c r="N139" s="466"/>
      <c r="O139" s="469" t="s">
        <v>37</v>
      </c>
      <c r="P139" s="458"/>
      <c r="Q139" s="458"/>
      <c r="R139" s="458"/>
      <c r="S139" s="458"/>
      <c r="T139" s="458"/>
      <c r="U139" s="459"/>
      <c r="V139" s="272" t="s">
        <v>368</v>
      </c>
      <c r="W139" s="273"/>
      <c r="X139" s="273"/>
      <c r="Y139" s="472" t="s">
        <v>356</v>
      </c>
      <c r="Z139" s="472"/>
      <c r="AA139" s="472"/>
      <c r="AB139" s="472"/>
      <c r="AC139" s="472"/>
      <c r="AD139" s="472"/>
      <c r="AE139" s="472"/>
      <c r="AF139" s="472"/>
      <c r="AG139" s="472"/>
      <c r="AH139" s="472"/>
      <c r="AI139" s="273"/>
      <c r="AJ139" s="273"/>
      <c r="AK139" s="274"/>
      <c r="AL139" s="596" t="s">
        <v>219</v>
      </c>
      <c r="AM139" s="596"/>
      <c r="AN139" s="473" t="s">
        <v>367</v>
      </c>
      <c r="AO139" s="473"/>
      <c r="AP139" s="473"/>
      <c r="AQ139" s="473"/>
      <c r="AR139" s="473"/>
      <c r="AS139" s="474"/>
      <c r="AW139" s="25"/>
    </row>
    <row r="140" spans="2:74" ht="13.9" customHeight="1">
      <c r="B140" s="460"/>
      <c r="C140" s="461"/>
      <c r="D140" s="461"/>
      <c r="E140" s="461"/>
      <c r="F140" s="461"/>
      <c r="G140" s="461"/>
      <c r="H140" s="461"/>
      <c r="I140" s="462"/>
      <c r="J140" s="460"/>
      <c r="K140" s="461"/>
      <c r="L140" s="461"/>
      <c r="M140" s="461"/>
      <c r="N140" s="467"/>
      <c r="O140" s="470"/>
      <c r="P140" s="461"/>
      <c r="Q140" s="461"/>
      <c r="R140" s="461"/>
      <c r="S140" s="461"/>
      <c r="T140" s="461"/>
      <c r="U140" s="462"/>
      <c r="V140" s="420" t="s">
        <v>7</v>
      </c>
      <c r="W140" s="606"/>
      <c r="X140" s="606"/>
      <c r="Y140" s="607"/>
      <c r="Z140" s="426" t="s">
        <v>16</v>
      </c>
      <c r="AA140" s="427"/>
      <c r="AB140" s="427"/>
      <c r="AC140" s="428"/>
      <c r="AD140" s="611" t="s">
        <v>17</v>
      </c>
      <c r="AE140" s="612"/>
      <c r="AF140" s="612"/>
      <c r="AG140" s="613"/>
      <c r="AH140" s="438" t="s">
        <v>60</v>
      </c>
      <c r="AI140" s="439"/>
      <c r="AJ140" s="439"/>
      <c r="AK140" s="440"/>
      <c r="AL140" s="597" t="s">
        <v>220</v>
      </c>
      <c r="AM140" s="597"/>
      <c r="AN140" s="448" t="s">
        <v>19</v>
      </c>
      <c r="AO140" s="449"/>
      <c r="AP140" s="449"/>
      <c r="AQ140" s="449"/>
      <c r="AR140" s="450"/>
      <c r="AS140" s="451"/>
      <c r="AW140" s="25"/>
      <c r="AY140" s="296" t="s">
        <v>246</v>
      </c>
      <c r="AZ140" s="296" t="s">
        <v>246</v>
      </c>
      <c r="BA140" s="296" t="s">
        <v>244</v>
      </c>
      <c r="BB140" s="452" t="s">
        <v>245</v>
      </c>
      <c r="BC140" s="453"/>
    </row>
    <row r="141" spans="2:74" ht="13.9" customHeight="1">
      <c r="B141" s="463"/>
      <c r="C141" s="464"/>
      <c r="D141" s="464"/>
      <c r="E141" s="464"/>
      <c r="F141" s="464"/>
      <c r="G141" s="464"/>
      <c r="H141" s="464"/>
      <c r="I141" s="465"/>
      <c r="J141" s="463"/>
      <c r="K141" s="464"/>
      <c r="L141" s="464"/>
      <c r="M141" s="464"/>
      <c r="N141" s="468"/>
      <c r="O141" s="471"/>
      <c r="P141" s="464"/>
      <c r="Q141" s="464"/>
      <c r="R141" s="464"/>
      <c r="S141" s="464"/>
      <c r="T141" s="464"/>
      <c r="U141" s="465"/>
      <c r="V141" s="608"/>
      <c r="W141" s="609"/>
      <c r="X141" s="609"/>
      <c r="Y141" s="610"/>
      <c r="Z141" s="429"/>
      <c r="AA141" s="430"/>
      <c r="AB141" s="430"/>
      <c r="AC141" s="431"/>
      <c r="AD141" s="614"/>
      <c r="AE141" s="615"/>
      <c r="AF141" s="615"/>
      <c r="AG141" s="616"/>
      <c r="AH141" s="441"/>
      <c r="AI141" s="442"/>
      <c r="AJ141" s="442"/>
      <c r="AK141" s="443"/>
      <c r="AL141" s="598"/>
      <c r="AM141" s="598"/>
      <c r="AN141" s="454"/>
      <c r="AO141" s="454"/>
      <c r="AP141" s="454"/>
      <c r="AQ141" s="454"/>
      <c r="AR141" s="454"/>
      <c r="AS141" s="455"/>
      <c r="AW141" s="25"/>
      <c r="AY141" s="187"/>
      <c r="AZ141" s="188" t="s">
        <v>240</v>
      </c>
      <c r="BA141" s="188" t="s">
        <v>243</v>
      </c>
      <c r="BB141" s="297" t="s">
        <v>241</v>
      </c>
      <c r="BC141" s="188" t="s">
        <v>240</v>
      </c>
      <c r="BL141" s="22" t="s">
        <v>251</v>
      </c>
      <c r="BM141" s="22" t="s">
        <v>113</v>
      </c>
    </row>
    <row r="142" spans="2:74" ht="18" customHeight="1">
      <c r="B142" s="498"/>
      <c r="C142" s="499"/>
      <c r="D142" s="499"/>
      <c r="E142" s="499"/>
      <c r="F142" s="499"/>
      <c r="G142" s="499"/>
      <c r="H142" s="499"/>
      <c r="I142" s="500"/>
      <c r="J142" s="498"/>
      <c r="K142" s="499"/>
      <c r="L142" s="499"/>
      <c r="M142" s="499"/>
      <c r="N142" s="504"/>
      <c r="O142" s="300"/>
      <c r="P142" s="278" t="s">
        <v>31</v>
      </c>
      <c r="Q142" s="301"/>
      <c r="R142" s="278" t="s">
        <v>1</v>
      </c>
      <c r="S142" s="302"/>
      <c r="T142" s="506" t="s">
        <v>39</v>
      </c>
      <c r="U142" s="605"/>
      <c r="V142" s="507"/>
      <c r="W142" s="508"/>
      <c r="X142" s="508"/>
      <c r="Y142" s="334" t="s">
        <v>8</v>
      </c>
      <c r="Z142" s="304"/>
      <c r="AA142" s="305"/>
      <c r="AB142" s="305"/>
      <c r="AC142" s="303" t="s">
        <v>8</v>
      </c>
      <c r="AD142" s="304"/>
      <c r="AE142" s="305"/>
      <c r="AF142" s="305"/>
      <c r="AG142" s="306" t="s">
        <v>8</v>
      </c>
      <c r="AH142" s="509">
        <f>IF(V142="賃金で算定",V143+Z143-AD143,0)</f>
        <v>0</v>
      </c>
      <c r="AI142" s="510"/>
      <c r="AJ142" s="510"/>
      <c r="AK142" s="511"/>
      <c r="AL142" s="280"/>
      <c r="AM142" s="283"/>
      <c r="AN142" s="395"/>
      <c r="AO142" s="396"/>
      <c r="AP142" s="396"/>
      <c r="AQ142" s="396"/>
      <c r="AR142" s="396"/>
      <c r="AS142" s="306" t="s">
        <v>8</v>
      </c>
      <c r="AV142" s="24" t="str">
        <f>IF(OR(O142="",Q142=""),"", IF(O142&lt;20,DATE(O142+118,Q142,IF(S142="",1,S142)),DATE(O142+88,Q142,IF(S142="",1,S142))))</f>
        <v/>
      </c>
      <c r="AW142" s="362" t="str">
        <f>IF(AV142&lt;=設定シート!C$15,"昔",IF(OR(LEFT($F$160,2)="31",LEFT($F$160,2)="34",LEFT($F$160,2)="36",LEFT($F$160,2)="37"),IF(AV142&lt;=設定シート!E$23,"1",IF(AV142&lt;=設定シート!G$23,"2",IF(AV142&lt;=設定シート!M$23,"3","4"))),IF(AV142&lt;=設定シート!E$15,"1",IF(AV142&lt;=設定シート!G$15,"2","3"))))</f>
        <v>3</v>
      </c>
      <c r="AX142" s="363">
        <f>IF(OR(LEFT($F$160,2)="31",LEFT($F$160,2)="34",LEFT($F$160,2)="36",LEFT($F$160,2)="37"),IF(AV142&lt;=設定シート!$C$23,5,IF(AV142&lt;=設定シート!$E$23,7,IF(AV142&lt;=設定シート!$G$23,9,IF(AND(AV142&lt;=設定シート!$I$23,V142=""),11,IF(AND(AV142&lt;=設定シート!$I$23,V142="賃金で算定"),13,IF(AV142&lt;=設定シート!$K$23,15,IF(AV142&lt;=設定シート!$M$23,17,19))))))),IF(AV142&lt;=設定シート!$C$23,5,IF(AV142&lt;=設定シート!$E$15,7,IF(AV142&lt;=設定シート!$G$15,9,11))))</f>
        <v>11</v>
      </c>
      <c r="AY142" s="307"/>
      <c r="AZ142" s="308"/>
      <c r="BA142" s="309">
        <f>AN142</f>
        <v>0</v>
      </c>
      <c r="BB142" s="308"/>
      <c r="BC142" s="308"/>
      <c r="BO142" s="1">
        <f>IF(O142&lt;=VALUE(概算年度),O142+2018,O142+1988)</f>
        <v>2018</v>
      </c>
      <c r="BP142" s="1" t="b">
        <f>IF(BO142=2019,1)</f>
        <v>0</v>
      </c>
      <c r="BQ142" s="3">
        <f>IF(BO142&lt;=2018,1)</f>
        <v>1</v>
      </c>
      <c r="BR142" s="3" t="b">
        <f>IF(BO142&gt;=2020,1)</f>
        <v>0</v>
      </c>
      <c r="BS142" s="3" t="b">
        <f>IF(AND(O142=31,Q142=1,O143=31),1,IF(AND(O142=31,Q142=2,O143=31),2,IF(AND(O142=31,Q142=3,O143=31),3,IF(AND(O142=31,Q142=4,O143=31),4,IF(AND(O142&gt;VALUE(概算年度),O142&lt;31,O143=31),5)))))</f>
        <v>0</v>
      </c>
      <c r="BT142" s="3" t="b">
        <f>IF(OR(O142=31,O142=1),IF(AND(O143=1,OR(Q142=1,Q142=2,Q142=3,Q142=4,Q142=5)),1,IF(AND(O143=1,Q142=6),6,IF(AND(O143=1,Q142=7),7,IF(AND(O143=1,Q142=8),8,IF(AND(O143=1,Q142=9),9,IF(AND(O143=1,Q142=10),10,IF(AND(O143=1,Q142=11),11,IF(AND(O143=1,Q142=12),12)))))))),IF(O143=1,13))</f>
        <v>0</v>
      </c>
      <c r="BU142" s="3" t="b">
        <f>IF(AND(VALUE(概算年度)='報告書（事業主控）記載用'!O142,VALUE(概算年度)='報告書（事業主控）記載用'!O143),IF('報告書（事業主控）記載用'!Q142=1,1,IF('報告書（事業主控）記載用'!Q142=2,2,IF('報告書（事業主控）記載用'!Q142=3,3))))</f>
        <v>0</v>
      </c>
      <c r="BV142" s="3" t="b">
        <f>IF(BS142=1,"平31_1",IF(BS142=2,"平31_2",IF(BS142=3,"平31_3",IF(BS142=4,"平31_4",IF(BS142=5,"平31_1",IF(BT142=1,"_5月",IF(BT142=6,"_6月",IF(BT142=7,"_7月",IF(BT142=8,"_8月",IF(BT142=9,"_9月",IF(BT142=10,"_10月",IF(BT142=11,"_11月",IF(BT142=12,"_12月",IF(BT142=13,"_5月",IF(AND(O142=O143,O143&lt;&gt;VALUE(概算年度)),IF(Q142=1,"_1月",IF(Q142=2,"_2月",IF(Q142=3,"_3月",IF(Q142=4,"_4月",IF(Q142=5,"_5月",IF(Q142=6,"_6月",IF(Q142=7,"_7月",IF(Q142=8,"_8月",IF(Q142=9,"_9月",IF(Q142=10,"_10月",IF(Q142=11,"_11月",IF(Q142=12,"_12月")))))))))))),IF(BU142=1,"対象年1_3月",IF(BU142=2,"対象年2_3月",IF(BU142=3,"対象年3月",IF(O143=VALUE(概算年度),"対象年1_3月","_1月")))))))))))))))))))</f>
        <v>0</v>
      </c>
    </row>
    <row r="143" spans="2:74" ht="18" customHeight="1">
      <c r="B143" s="501"/>
      <c r="C143" s="502"/>
      <c r="D143" s="502"/>
      <c r="E143" s="502"/>
      <c r="F143" s="502"/>
      <c r="G143" s="502"/>
      <c r="H143" s="502"/>
      <c r="I143" s="503"/>
      <c r="J143" s="501"/>
      <c r="K143" s="502"/>
      <c r="L143" s="502"/>
      <c r="M143" s="502"/>
      <c r="N143" s="505"/>
      <c r="O143" s="114"/>
      <c r="P143" s="11" t="s">
        <v>0</v>
      </c>
      <c r="Q143" s="23"/>
      <c r="R143" s="11" t="s">
        <v>1</v>
      </c>
      <c r="S143" s="115"/>
      <c r="T143" s="512" t="s">
        <v>21</v>
      </c>
      <c r="U143" s="512"/>
      <c r="V143" s="486"/>
      <c r="W143" s="487"/>
      <c r="X143" s="487"/>
      <c r="Y143" s="488"/>
      <c r="Z143" s="489"/>
      <c r="AA143" s="490"/>
      <c r="AB143" s="490"/>
      <c r="AC143" s="490"/>
      <c r="AD143" s="489"/>
      <c r="AE143" s="490"/>
      <c r="AF143" s="490"/>
      <c r="AG143" s="491"/>
      <c r="AH143" s="492">
        <f>IF(V142="賃金で算定",0,V143+Z143-AD143)</f>
        <v>0</v>
      </c>
      <c r="AI143" s="492"/>
      <c r="AJ143" s="492"/>
      <c r="AK143" s="493"/>
      <c r="AL143" s="494">
        <f>IF(V142="賃金で算定","賃金で算定",IF(OR(V143=0,$F$160="",AV142=""),0,IF(OR(LEFT($F$160,2)="31",LEFT($F$160,2)="34",LEFT($F$160,2)="36",LEFT($F$160,2)="37"),VLOOKUP($F$160,労務比率2,AX142,FALSE),VLOOKUP($F$160,労務比率,AX142,FALSE))))</f>
        <v>0</v>
      </c>
      <c r="AM143" s="495"/>
      <c r="AN143" s="496">
        <f>IF(V142="賃金で算定",0,INT(AH143*AL143/100))</f>
        <v>0</v>
      </c>
      <c r="AO143" s="497"/>
      <c r="AP143" s="497"/>
      <c r="AQ143" s="497"/>
      <c r="AR143" s="497"/>
      <c r="AS143" s="238"/>
      <c r="AV143" s="24"/>
      <c r="AW143" s="25"/>
      <c r="AY143" s="190">
        <f>AH143</f>
        <v>0</v>
      </c>
      <c r="AZ143" s="189">
        <f>IF(AV142&lt;=設定シート!C$101,AH143,IF(AND(AV142&gt;=設定シート!E$101,AV142&lt;=設定シート!G$101),AH143*105/108,AH143))</f>
        <v>0</v>
      </c>
      <c r="BA143" s="188"/>
      <c r="BB143" s="189">
        <f>IF($AL143="賃金で算定",0,INT(AY143*$AL143/100))</f>
        <v>0</v>
      </c>
      <c r="BC143" s="189">
        <f>IF(AY143=AZ143,BB143,AZ143*$AL143/100)</f>
        <v>0</v>
      </c>
      <c r="BL143" s="22">
        <f>IF(AY143=AZ143,0,1)</f>
        <v>0</v>
      </c>
      <c r="BM143" s="22" t="str">
        <f>IF(BL143=1,AL143,"")</f>
        <v/>
      </c>
    </row>
    <row r="144" spans="2:74" ht="18" customHeight="1">
      <c r="B144" s="498"/>
      <c r="C144" s="499"/>
      <c r="D144" s="499"/>
      <c r="E144" s="499"/>
      <c r="F144" s="499"/>
      <c r="G144" s="499"/>
      <c r="H144" s="499"/>
      <c r="I144" s="500"/>
      <c r="J144" s="498"/>
      <c r="K144" s="499"/>
      <c r="L144" s="499"/>
      <c r="M144" s="499"/>
      <c r="N144" s="504"/>
      <c r="O144" s="300"/>
      <c r="P144" s="278" t="s">
        <v>31</v>
      </c>
      <c r="Q144" s="301"/>
      <c r="R144" s="278" t="s">
        <v>1</v>
      </c>
      <c r="S144" s="302"/>
      <c r="T144" s="506" t="s">
        <v>33</v>
      </c>
      <c r="U144" s="605"/>
      <c r="V144" s="507"/>
      <c r="W144" s="508"/>
      <c r="X144" s="508"/>
      <c r="Y144" s="339"/>
      <c r="Z144" s="316"/>
      <c r="AA144" s="317"/>
      <c r="AB144" s="317"/>
      <c r="AC144" s="315"/>
      <c r="AD144" s="316"/>
      <c r="AE144" s="317"/>
      <c r="AF144" s="317"/>
      <c r="AG144" s="318"/>
      <c r="AH144" s="509">
        <f>IF(V144="賃金で算定",V145+Z145-AD145,0)</f>
        <v>0</v>
      </c>
      <c r="AI144" s="510"/>
      <c r="AJ144" s="510"/>
      <c r="AK144" s="511"/>
      <c r="AL144" s="280"/>
      <c r="AM144" s="283"/>
      <c r="AN144" s="395"/>
      <c r="AO144" s="396"/>
      <c r="AP144" s="396"/>
      <c r="AQ144" s="396"/>
      <c r="AR144" s="396"/>
      <c r="AS144" s="319"/>
      <c r="AV144" s="24" t="str">
        <f>IF(OR(O144="",Q144=""),"", IF(O144&lt;20,DATE(O144+118,Q144,IF(S144="",1,S144)),DATE(O144+88,Q144,IF(S144="",1,S144))))</f>
        <v/>
      </c>
      <c r="AW144" s="362" t="str">
        <f>IF(AV144&lt;=設定シート!C$15,"昔",IF(OR(LEFT($F$160,2)="31",LEFT($F$160,2)="34",LEFT($F$160,2)="36",LEFT($F$160,2)="37"),IF(AV144&lt;=設定シート!E$23,"1",IF(AV144&lt;=設定シート!G$23,"2",IF(AV144&lt;=設定シート!M$23,"3","4"))),IF(AV144&lt;=設定シート!E$15,"1",IF(AV144&lt;=設定シート!G$15,"2","3"))))</f>
        <v>3</v>
      </c>
      <c r="AX144" s="363">
        <f>IF(OR(LEFT($F$160,2)="31",LEFT($F$160,2)="34",LEFT($F$160,2)="36",LEFT($F$160,2)="37"),IF(AV144&lt;=設定シート!$C$23,5,IF(AV144&lt;=設定シート!$E$23,7,IF(AV144&lt;=設定シート!$G$23,9,IF(AND(AV144&lt;=設定シート!$I$23,V144=""),11,IF(AND(AV144&lt;=設定シート!$I$23,V144="賃金で算定"),13,IF(AV144&lt;=設定シート!$K$23,15,IF(AV144&lt;=設定シート!$M$23,17,19))))))),IF(AV144&lt;=設定シート!$C$23,5,IF(AV144&lt;=設定シート!$E$15,7,IF(AV144&lt;=設定シート!$G$15,9,11))))</f>
        <v>11</v>
      </c>
      <c r="AY144" s="307"/>
      <c r="AZ144" s="308"/>
      <c r="BA144" s="309">
        <f t="shared" ref="BA144" si="58">AN144</f>
        <v>0</v>
      </c>
      <c r="BB144" s="308"/>
      <c r="BC144" s="308"/>
      <c r="BL144" s="22"/>
      <c r="BM144" s="22"/>
      <c r="BO144" s="1">
        <f>IF(O144&lt;=VALUE(概算年度),O144+2018,O144+1988)</f>
        <v>2018</v>
      </c>
      <c r="BP144" s="1" t="b">
        <f>IF(BO144=2019,1)</f>
        <v>0</v>
      </c>
      <c r="BQ144" s="3">
        <f>IF(BO144&lt;=2018,1)</f>
        <v>1</v>
      </c>
      <c r="BR144" s="3" t="b">
        <f>IF(BO144&gt;=2020,1)</f>
        <v>0</v>
      </c>
      <c r="BS144" s="3" t="b">
        <f>IF(AND(O144=31,Q144=1,O145=31),1,IF(AND(O144=31,Q144=2,O145=31),2,IF(AND(O144=31,Q144=3,O145=31),3,IF(AND(O144=31,Q144=4,O145=31),4,IF(AND(O144&gt;VALUE(概算年度),O144&lt;31,O145=31),5)))))</f>
        <v>0</v>
      </c>
      <c r="BT144" s="3" t="b">
        <f>IF(OR(O144=31,O144=1),IF(AND(O145=1,OR(Q144=1,Q144=2,Q144=3,Q144=4,Q144=5)),1,IF(AND(O145=1,Q144=6),6,IF(AND(O145=1,Q144=7),7,IF(AND(O145=1,Q144=8),8,IF(AND(O145=1,Q144=9),9,IF(AND(O145=1,Q144=10),10,IF(AND(O145=1,Q144=11),11,IF(AND(O145=1,Q144=12),12)))))))),IF(O145=1,13))</f>
        <v>0</v>
      </c>
      <c r="BU144" s="3" t="b">
        <f>IF(AND(VALUE(概算年度)='報告書（事業主控）記載用'!O144,VALUE(概算年度)='報告書（事業主控）記載用'!O145),IF('報告書（事業主控）記載用'!Q144=1,1,IF('報告書（事業主控）記載用'!Q144=2,2,IF('報告書（事業主控）記載用'!Q144=3,3))))</f>
        <v>0</v>
      </c>
      <c r="BV144" s="3" t="b">
        <f>IF(BS144=1,"平31_1",IF(BS144=2,"平31_2",IF(BS144=3,"平31_3",IF(BS144=4,"平31_4",IF(BS144=5,"平31_1",IF(BT144=1,"_5月",IF(BT144=6,"_6月",IF(BT144=7,"_7月",IF(BT144=8,"_8月",IF(BT144=9,"_9月",IF(BT144=10,"_10月",IF(BT144=11,"_11月",IF(BT144=12,"_12月",IF(BT144=13,"_5月",IF(AND(O144=O145,O145&lt;&gt;VALUE(概算年度)),IF(Q144=1,"_1月",IF(Q144=2,"_2月",IF(Q144=3,"_3月",IF(Q144=4,"_4月",IF(Q144=5,"_5月",IF(Q144=6,"_6月",IF(Q144=7,"_7月",IF(Q144=8,"_8月",IF(Q144=9,"_9月",IF(Q144=10,"_10月",IF(Q144=11,"_11月",IF(Q144=12,"_12月")))))))))))),IF(BU144=1,"対象年1_3月",IF(BU144=2,"対象年2_3月",IF(BU144=3,"対象年3月",IF(O145=VALUE(概算年度),"対象年1_3月","_1月")))))))))))))))))))</f>
        <v>0</v>
      </c>
    </row>
    <row r="145" spans="2:74" ht="18" customHeight="1">
      <c r="B145" s="501"/>
      <c r="C145" s="502"/>
      <c r="D145" s="502"/>
      <c r="E145" s="502"/>
      <c r="F145" s="502"/>
      <c r="G145" s="502"/>
      <c r="H145" s="502"/>
      <c r="I145" s="503"/>
      <c r="J145" s="501"/>
      <c r="K145" s="502"/>
      <c r="L145" s="502"/>
      <c r="M145" s="502"/>
      <c r="N145" s="505"/>
      <c r="O145" s="114"/>
      <c r="P145" s="11" t="s">
        <v>0</v>
      </c>
      <c r="Q145" s="23"/>
      <c r="R145" s="11" t="s">
        <v>1</v>
      </c>
      <c r="S145" s="115"/>
      <c r="T145" s="512" t="s">
        <v>21</v>
      </c>
      <c r="U145" s="512"/>
      <c r="V145" s="486"/>
      <c r="W145" s="487"/>
      <c r="X145" s="487"/>
      <c r="Y145" s="488"/>
      <c r="Z145" s="489"/>
      <c r="AA145" s="490"/>
      <c r="AB145" s="490"/>
      <c r="AC145" s="490"/>
      <c r="AD145" s="489"/>
      <c r="AE145" s="490"/>
      <c r="AF145" s="490"/>
      <c r="AG145" s="491"/>
      <c r="AH145" s="492">
        <f>IF(V144="賃金で算定",0,V145+Z145-AD145)</f>
        <v>0</v>
      </c>
      <c r="AI145" s="492"/>
      <c r="AJ145" s="492"/>
      <c r="AK145" s="493"/>
      <c r="AL145" s="494">
        <f>IF(V144="賃金で算定","賃金で算定",IF(OR(V145=0,$F$160="",AV144=""),0,IF(OR(LEFT($F$160,2)="31",LEFT($F$160,2)="34",LEFT($F$160,2)="36",LEFT($F$160,2)="37"),VLOOKUP($F$160,労務比率2,AX144,FALSE),VLOOKUP($F$160,労務比率,AX144,FALSE))))</f>
        <v>0</v>
      </c>
      <c r="AM145" s="495"/>
      <c r="AN145" s="496">
        <f>IF(V144="賃金で算定",0,INT(AH145*AL145/100))</f>
        <v>0</v>
      </c>
      <c r="AO145" s="497"/>
      <c r="AP145" s="497"/>
      <c r="AQ145" s="497"/>
      <c r="AR145" s="497"/>
      <c r="AS145" s="238"/>
      <c r="AV145" s="24"/>
      <c r="AW145" s="25"/>
      <c r="AY145" s="190">
        <f t="shared" ref="AY145" si="59">AH145</f>
        <v>0</v>
      </c>
      <c r="AZ145" s="189">
        <f>IF(AV144&lt;=設定シート!C$101,AH145,IF(AND(AV144&gt;=設定シート!E$101,AV144&lt;=設定シート!G$101),AH145*105/108,AH145))</f>
        <v>0</v>
      </c>
      <c r="BA145" s="188"/>
      <c r="BB145" s="189">
        <f t="shared" ref="BB145" si="60">IF($AL145="賃金で算定",0,INT(AY145*$AL145/100))</f>
        <v>0</v>
      </c>
      <c r="BC145" s="189">
        <f>IF(AY145=AZ145,BB145,AZ145*$AL145/100)</f>
        <v>0</v>
      </c>
      <c r="BL145" s="22">
        <f>IF(AY145=AZ145,0,1)</f>
        <v>0</v>
      </c>
      <c r="BM145" s="22" t="str">
        <f>IF(BL145=1,AL145,"")</f>
        <v/>
      </c>
    </row>
    <row r="146" spans="2:74" ht="18" customHeight="1">
      <c r="B146" s="498"/>
      <c r="C146" s="499"/>
      <c r="D146" s="499"/>
      <c r="E146" s="499"/>
      <c r="F146" s="499"/>
      <c r="G146" s="499"/>
      <c r="H146" s="499"/>
      <c r="I146" s="500"/>
      <c r="J146" s="498"/>
      <c r="K146" s="499"/>
      <c r="L146" s="499"/>
      <c r="M146" s="499"/>
      <c r="N146" s="504"/>
      <c r="O146" s="300"/>
      <c r="P146" s="278" t="s">
        <v>31</v>
      </c>
      <c r="Q146" s="301"/>
      <c r="R146" s="278" t="s">
        <v>1</v>
      </c>
      <c r="S146" s="302"/>
      <c r="T146" s="506" t="s">
        <v>33</v>
      </c>
      <c r="U146" s="605"/>
      <c r="V146" s="507"/>
      <c r="W146" s="508"/>
      <c r="X146" s="508"/>
      <c r="Y146" s="339"/>
      <c r="Z146" s="316"/>
      <c r="AA146" s="317"/>
      <c r="AB146" s="317"/>
      <c r="AC146" s="315"/>
      <c r="AD146" s="316"/>
      <c r="AE146" s="317"/>
      <c r="AF146" s="317"/>
      <c r="AG146" s="318"/>
      <c r="AH146" s="509">
        <f>IF(V146="賃金で算定",V147+Z147-AD147,0)</f>
        <v>0</v>
      </c>
      <c r="AI146" s="510"/>
      <c r="AJ146" s="510"/>
      <c r="AK146" s="511"/>
      <c r="AL146" s="280"/>
      <c r="AM146" s="283"/>
      <c r="AN146" s="395"/>
      <c r="AO146" s="396"/>
      <c r="AP146" s="396"/>
      <c r="AQ146" s="396"/>
      <c r="AR146" s="396"/>
      <c r="AS146" s="319"/>
      <c r="AV146" s="24" t="str">
        <f>IF(OR(O146="",Q146=""),"", IF(O146&lt;20,DATE(O146+118,Q146,IF(S146="",1,S146)),DATE(O146+88,Q146,IF(S146="",1,S146))))</f>
        <v/>
      </c>
      <c r="AW146" s="362" t="str">
        <f>IF(AV146&lt;=設定シート!C$15,"昔",IF(OR(LEFT($F$160,2)="31",LEFT($F$160,2)="34",LEFT($F$160,2)="36",LEFT($F$160,2)="37"),IF(AV146&lt;=設定シート!E$23,"1",IF(AV146&lt;=設定シート!G$23,"2",IF(AV146&lt;=設定シート!M$23,"3","4"))),IF(AV146&lt;=設定シート!E$15,"1",IF(AV146&lt;=設定シート!G$15,"2","3"))))</f>
        <v>3</v>
      </c>
      <c r="AX146" s="363">
        <f>IF(OR(LEFT($F$160,2)="31",LEFT($F$160,2)="34",LEFT($F$160,2)="36",LEFT($F$160,2)="37"),IF(AV146&lt;=設定シート!$C$23,5,IF(AV146&lt;=設定シート!$E$23,7,IF(AV146&lt;=設定シート!$G$23,9,IF(AND(AV146&lt;=設定シート!$I$23,V146=""),11,IF(AND(AV146&lt;=設定シート!$I$23,V146="賃金で算定"),13,IF(AV146&lt;=設定シート!$K$23,15,IF(AV146&lt;=設定シート!$M$23,17,19))))))),IF(AV146&lt;=設定シート!$C$23,5,IF(AV146&lt;=設定シート!$E$15,7,IF(AV146&lt;=設定シート!$G$15,9,11))))</f>
        <v>11</v>
      </c>
      <c r="AY146" s="307"/>
      <c r="AZ146" s="308"/>
      <c r="BA146" s="309">
        <f t="shared" ref="BA146" si="61">AN146</f>
        <v>0</v>
      </c>
      <c r="BB146" s="308"/>
      <c r="BC146" s="308"/>
      <c r="BO146" s="1">
        <f>IF(O146&lt;=VALUE(概算年度),O146+2018,O146+1988)</f>
        <v>2018</v>
      </c>
      <c r="BP146" s="1" t="b">
        <f>IF(BO146=2019,1)</f>
        <v>0</v>
      </c>
      <c r="BQ146" s="3">
        <f>IF(BO146&lt;=2018,1)</f>
        <v>1</v>
      </c>
      <c r="BR146" s="3" t="b">
        <f>IF(BO146&gt;=2020,1)</f>
        <v>0</v>
      </c>
      <c r="BS146" s="3" t="b">
        <f>IF(AND(O146=31,Q146=1,O147=31),1,IF(AND(O146=31,Q146=2,O147=31),2,IF(AND(O146=31,Q146=3,O147=31),3,IF(AND(O146=31,Q146=4,O147=31),4,IF(AND(O146&gt;VALUE(概算年度),O146&lt;31,O147=31),5)))))</f>
        <v>0</v>
      </c>
      <c r="BT146" s="3" t="b">
        <f>IF(OR(O146=31,O146=1),IF(AND(O147=1,OR(Q146=1,Q146=2,Q146=3,Q146=4,Q146=5)),1,IF(AND(O147=1,Q146=6),6,IF(AND(O147=1,Q146=7),7,IF(AND(O147=1,Q146=8),8,IF(AND(O147=1,Q146=9),9,IF(AND(O147=1,Q146=10),10,IF(AND(O147=1,Q146=11),11,IF(AND(O147=1,Q146=12),12)))))))),IF(O147=1,13))</f>
        <v>0</v>
      </c>
      <c r="BU146" s="3" t="b">
        <f>IF(AND(VALUE(概算年度)='報告書（事業主控）記載用'!O146,VALUE(概算年度)='報告書（事業主控）記載用'!O147),IF('報告書（事業主控）記載用'!Q146=1,1,IF('報告書（事業主控）記載用'!Q146=2,2,IF('報告書（事業主控）記載用'!Q146=3,3))))</f>
        <v>0</v>
      </c>
      <c r="BV146" s="3" t="b">
        <f>IF(BS146=1,"平31_1",IF(BS146=2,"平31_2",IF(BS146=3,"平31_3",IF(BS146=4,"平31_4",IF(BS146=5,"平31_1",IF(BT146=1,"_5月",IF(BT146=6,"_6月",IF(BT146=7,"_7月",IF(BT146=8,"_8月",IF(BT146=9,"_9月",IF(BT146=10,"_10月",IF(BT146=11,"_11月",IF(BT146=12,"_12月",IF(BT146=13,"_5月",IF(AND(O146=O147,O147&lt;&gt;VALUE(概算年度)),IF(Q146=1,"_1月",IF(Q146=2,"_2月",IF(Q146=3,"_3月",IF(Q146=4,"_4月",IF(Q146=5,"_5月",IF(Q146=6,"_6月",IF(Q146=7,"_7月",IF(Q146=8,"_8月",IF(Q146=9,"_9月",IF(Q146=10,"_10月",IF(Q146=11,"_11月",IF(Q146=12,"_12月")))))))))))),IF(BU146=1,"対象年1_3月",IF(BU146=2,"対象年2_3月",IF(BU146=3,"対象年3月",IF(O147=VALUE(概算年度),"対象年1_3月","_1月")))))))))))))))))))</f>
        <v>0</v>
      </c>
    </row>
    <row r="147" spans="2:74" ht="18" customHeight="1">
      <c r="B147" s="501"/>
      <c r="C147" s="502"/>
      <c r="D147" s="502"/>
      <c r="E147" s="502"/>
      <c r="F147" s="502"/>
      <c r="G147" s="502"/>
      <c r="H147" s="502"/>
      <c r="I147" s="503"/>
      <c r="J147" s="501"/>
      <c r="K147" s="502"/>
      <c r="L147" s="502"/>
      <c r="M147" s="502"/>
      <c r="N147" s="505"/>
      <c r="O147" s="114"/>
      <c r="P147" s="11" t="s">
        <v>0</v>
      </c>
      <c r="Q147" s="23"/>
      <c r="R147" s="11" t="s">
        <v>1</v>
      </c>
      <c r="S147" s="115"/>
      <c r="T147" s="512" t="s">
        <v>21</v>
      </c>
      <c r="U147" s="512"/>
      <c r="V147" s="486"/>
      <c r="W147" s="487"/>
      <c r="X147" s="487"/>
      <c r="Y147" s="488"/>
      <c r="Z147" s="486"/>
      <c r="AA147" s="487"/>
      <c r="AB147" s="487"/>
      <c r="AC147" s="487"/>
      <c r="AD147" s="486"/>
      <c r="AE147" s="487"/>
      <c r="AF147" s="487"/>
      <c r="AG147" s="488"/>
      <c r="AH147" s="492">
        <f>IF(V146="賃金で算定",0,V147+Z147-AD147)</f>
        <v>0</v>
      </c>
      <c r="AI147" s="492"/>
      <c r="AJ147" s="492"/>
      <c r="AK147" s="493"/>
      <c r="AL147" s="494">
        <f>IF(V146="賃金で算定","賃金で算定",IF(OR(V147=0,$F$160="",AV146=""),0,IF(OR(LEFT($F$160,2)="31",LEFT($F$160,2)="34",LEFT($F$160,2)="36",LEFT($F$160,2)="37"),VLOOKUP($F$160,労務比率2,AX146,FALSE),VLOOKUP($F$160,労務比率,AX146,FALSE))))</f>
        <v>0</v>
      </c>
      <c r="AM147" s="495"/>
      <c r="AN147" s="496">
        <f>IF(V146="賃金で算定",0,INT(AH147*AL147/100))</f>
        <v>0</v>
      </c>
      <c r="AO147" s="497"/>
      <c r="AP147" s="497"/>
      <c r="AQ147" s="497"/>
      <c r="AR147" s="497"/>
      <c r="AS147" s="238"/>
      <c r="AV147" s="24"/>
      <c r="AW147" s="25"/>
      <c r="AY147" s="190">
        <f t="shared" ref="AY147" si="62">AH147</f>
        <v>0</v>
      </c>
      <c r="AZ147" s="189">
        <f>IF(AV146&lt;=設定シート!C$101,AH147,IF(AND(AV146&gt;=設定シート!E$101,AV146&lt;=設定シート!G$101),AH147*105/108,AH147))</f>
        <v>0</v>
      </c>
      <c r="BA147" s="188"/>
      <c r="BB147" s="189">
        <f t="shared" ref="BB147" si="63">IF($AL147="賃金で算定",0,INT(AY147*$AL147/100))</f>
        <v>0</v>
      </c>
      <c r="BC147" s="189">
        <f>IF(AY147=AZ147,BB147,AZ147*$AL147/100)</f>
        <v>0</v>
      </c>
      <c r="BL147" s="22">
        <f>IF(AY147=AZ147,0,1)</f>
        <v>0</v>
      </c>
      <c r="BM147" s="22" t="str">
        <f>IF(BL147=1,AL147,"")</f>
        <v/>
      </c>
    </row>
    <row r="148" spans="2:74" ht="18" customHeight="1">
      <c r="B148" s="498"/>
      <c r="C148" s="499"/>
      <c r="D148" s="499"/>
      <c r="E148" s="499"/>
      <c r="F148" s="499"/>
      <c r="G148" s="499"/>
      <c r="H148" s="499"/>
      <c r="I148" s="500"/>
      <c r="J148" s="498"/>
      <c r="K148" s="499"/>
      <c r="L148" s="499"/>
      <c r="M148" s="499"/>
      <c r="N148" s="504"/>
      <c r="O148" s="300"/>
      <c r="P148" s="278" t="s">
        <v>31</v>
      </c>
      <c r="Q148" s="301"/>
      <c r="R148" s="278" t="s">
        <v>1</v>
      </c>
      <c r="S148" s="302"/>
      <c r="T148" s="506" t="s">
        <v>33</v>
      </c>
      <c r="U148" s="605"/>
      <c r="V148" s="507"/>
      <c r="W148" s="508"/>
      <c r="X148" s="508"/>
      <c r="Y148" s="29"/>
      <c r="Z148" s="322"/>
      <c r="AA148" s="236"/>
      <c r="AB148" s="236"/>
      <c r="AC148" s="21"/>
      <c r="AD148" s="322"/>
      <c r="AE148" s="236"/>
      <c r="AF148" s="236"/>
      <c r="AG148" s="323"/>
      <c r="AH148" s="509">
        <f>IF(V148="賃金で算定",V149+Z149-AD149,0)</f>
        <v>0</v>
      </c>
      <c r="AI148" s="510"/>
      <c r="AJ148" s="510"/>
      <c r="AK148" s="511"/>
      <c r="AL148" s="280"/>
      <c r="AM148" s="283"/>
      <c r="AN148" s="395"/>
      <c r="AO148" s="396"/>
      <c r="AP148" s="396"/>
      <c r="AQ148" s="396"/>
      <c r="AR148" s="396"/>
      <c r="AS148" s="319"/>
      <c r="AV148" s="24" t="str">
        <f>IF(OR(O148="",Q148=""),"", IF(O148&lt;20,DATE(O148+118,Q148,IF(S148="",1,S148)),DATE(O148+88,Q148,IF(S148="",1,S148))))</f>
        <v/>
      </c>
      <c r="AW148" s="362" t="str">
        <f>IF(AV148&lt;=設定シート!C$15,"昔",IF(OR(LEFT($F$160,2)="31",LEFT($F$160,2)="34",LEFT($F$160,2)="36",LEFT($F$160,2)="37"),IF(AV148&lt;=設定シート!E$23,"1",IF(AV148&lt;=設定シート!G$23,"2",IF(AV148&lt;=設定シート!M$23,"3","4"))),IF(AV148&lt;=設定シート!E$15,"1",IF(AV148&lt;=設定シート!G$15,"2","3"))))</f>
        <v>3</v>
      </c>
      <c r="AX148" s="363">
        <f>IF(OR(LEFT($F$160,2)="31",LEFT($F$160,2)="34",LEFT($F$160,2)="36",LEFT($F$160,2)="37"),IF(AV148&lt;=設定シート!$C$23,5,IF(AV148&lt;=設定シート!$E$23,7,IF(AV148&lt;=設定シート!$G$23,9,IF(AND(AV148&lt;=設定シート!$I$23,V148=""),11,IF(AND(AV148&lt;=設定シート!$I$23,V148="賃金で算定"),13,IF(AV148&lt;=設定シート!$K$23,15,IF(AV148&lt;=設定シート!$M$23,17,19))))))),IF(AV148&lt;=設定シート!$C$23,5,IF(AV148&lt;=設定シート!$E$15,7,IF(AV148&lt;=設定シート!$G$15,9,11))))</f>
        <v>11</v>
      </c>
      <c r="AY148" s="307"/>
      <c r="AZ148" s="308"/>
      <c r="BA148" s="309">
        <f t="shared" ref="BA148" si="64">AN148</f>
        <v>0</v>
      </c>
      <c r="BB148" s="308"/>
      <c r="BC148" s="308"/>
      <c r="BO148" s="1">
        <f>IF(O148&lt;=VALUE(概算年度),O148+2018,O148+1988)</f>
        <v>2018</v>
      </c>
      <c r="BP148" s="1" t="b">
        <f>IF(BO148=2019,1)</f>
        <v>0</v>
      </c>
      <c r="BQ148" s="3">
        <f>IF(BO148&lt;=2018,1)</f>
        <v>1</v>
      </c>
      <c r="BR148" s="3" t="b">
        <f>IF(BO148&gt;=2020,1)</f>
        <v>0</v>
      </c>
      <c r="BS148" s="3" t="b">
        <f>IF(AND(O148=31,Q148=1,O149=31),1,IF(AND(O148=31,Q148=2,O149=31),2,IF(AND(O148=31,Q148=3,O149=31),3,IF(AND(O148=31,Q148=4,O149=31),4,IF(AND(O148&gt;VALUE(概算年度),O148&lt;31,O149=31),5)))))</f>
        <v>0</v>
      </c>
      <c r="BT148" s="3" t="b">
        <f>IF(OR(O148=31,O148=1),IF(AND(O149=1,OR(Q148=1,Q148=2,Q148=3,Q148=4,Q148=5)),1,IF(AND(O149=1,Q148=6),6,IF(AND(O149=1,Q148=7),7,IF(AND(O149=1,Q148=8),8,IF(AND(O149=1,Q148=9),9,IF(AND(O149=1,Q148=10),10,IF(AND(O149=1,Q148=11),11,IF(AND(O149=1,Q148=12),12)))))))),IF(O149=1,13))</f>
        <v>0</v>
      </c>
      <c r="BU148" s="3" t="b">
        <f>IF(AND(VALUE(概算年度)='報告書（事業主控）記載用'!O148,VALUE(概算年度)='報告書（事業主控）記載用'!O149),IF('報告書（事業主控）記載用'!Q148=1,1,IF('報告書（事業主控）記載用'!Q148=2,2,IF('報告書（事業主控）記載用'!Q148=3,3))))</f>
        <v>0</v>
      </c>
      <c r="BV148" s="3" t="b">
        <f>IF(BS148=1,"平31_1",IF(BS148=2,"平31_2",IF(BS148=3,"平31_3",IF(BS148=4,"平31_4",IF(BS148=5,"平31_1",IF(BT148=1,"_5月",IF(BT148=6,"_6月",IF(BT148=7,"_7月",IF(BT148=8,"_8月",IF(BT148=9,"_9月",IF(BT148=10,"_10月",IF(BT148=11,"_11月",IF(BT148=12,"_12月",IF(BT148=13,"_5月",IF(AND(O148=O149,O149&lt;&gt;VALUE(概算年度)),IF(Q148=1,"_1月",IF(Q148=2,"_2月",IF(Q148=3,"_3月",IF(Q148=4,"_4月",IF(Q148=5,"_5月",IF(Q148=6,"_6月",IF(Q148=7,"_7月",IF(Q148=8,"_8月",IF(Q148=9,"_9月",IF(Q148=10,"_10月",IF(Q148=11,"_11月",IF(Q148=12,"_12月")))))))))))),IF(BU148=1,"対象年1_3月",IF(BU148=2,"対象年2_3月",IF(BU148=3,"対象年3月",IF(O149=VALUE(概算年度),"対象年1_3月","_1月")))))))))))))))))))</f>
        <v>0</v>
      </c>
    </row>
    <row r="149" spans="2:74" ht="18" customHeight="1">
      <c r="B149" s="501"/>
      <c r="C149" s="502"/>
      <c r="D149" s="502"/>
      <c r="E149" s="502"/>
      <c r="F149" s="502"/>
      <c r="G149" s="502"/>
      <c r="H149" s="502"/>
      <c r="I149" s="503"/>
      <c r="J149" s="501"/>
      <c r="K149" s="502"/>
      <c r="L149" s="502"/>
      <c r="M149" s="502"/>
      <c r="N149" s="505"/>
      <c r="O149" s="114"/>
      <c r="P149" s="11" t="s">
        <v>0</v>
      </c>
      <c r="Q149" s="23"/>
      <c r="R149" s="11" t="s">
        <v>1</v>
      </c>
      <c r="S149" s="115"/>
      <c r="T149" s="512" t="s">
        <v>21</v>
      </c>
      <c r="U149" s="512"/>
      <c r="V149" s="486"/>
      <c r="W149" s="487"/>
      <c r="X149" s="487"/>
      <c r="Y149" s="488"/>
      <c r="Z149" s="489"/>
      <c r="AA149" s="490"/>
      <c r="AB149" s="490"/>
      <c r="AC149" s="490"/>
      <c r="AD149" s="489"/>
      <c r="AE149" s="490"/>
      <c r="AF149" s="490"/>
      <c r="AG149" s="491"/>
      <c r="AH149" s="492">
        <f>IF(V148="賃金で算定",0,V149+Z149-AD149)</f>
        <v>0</v>
      </c>
      <c r="AI149" s="492"/>
      <c r="AJ149" s="492"/>
      <c r="AK149" s="493"/>
      <c r="AL149" s="494">
        <f>IF(V148="賃金で算定","賃金で算定",IF(OR(V149=0,$F$160="",AV148=""),0,IF(OR(LEFT($F$160,2)="31",LEFT($F$160,2)="34",LEFT($F$160,2)="36",LEFT($F$160,2)="37"),VLOOKUP($F$160,労務比率2,AX148,FALSE),VLOOKUP($F$160,労務比率,AX148,FALSE))))</f>
        <v>0</v>
      </c>
      <c r="AM149" s="495"/>
      <c r="AN149" s="496">
        <f>IF(V148="賃金で算定",0,INT(AH149*AL149/100))</f>
        <v>0</v>
      </c>
      <c r="AO149" s="497"/>
      <c r="AP149" s="497"/>
      <c r="AQ149" s="497"/>
      <c r="AR149" s="497"/>
      <c r="AS149" s="238"/>
      <c r="AV149" s="24"/>
      <c r="AW149" s="25"/>
      <c r="AY149" s="190">
        <f t="shared" ref="AY149" si="65">AH149</f>
        <v>0</v>
      </c>
      <c r="AZ149" s="189">
        <f>IF(AV148&lt;=設定シート!C$101,AH149,IF(AND(AV148&gt;=設定シート!E$101,AV148&lt;=設定シート!G$101),AH149*105/108,AH149))</f>
        <v>0</v>
      </c>
      <c r="BA149" s="188"/>
      <c r="BB149" s="189">
        <f t="shared" ref="BB149" si="66">IF($AL149="賃金で算定",0,INT(AY149*$AL149/100))</f>
        <v>0</v>
      </c>
      <c r="BC149" s="189">
        <f>IF(AY149=AZ149,BB149,AZ149*$AL149/100)</f>
        <v>0</v>
      </c>
      <c r="BL149" s="22">
        <f>IF(AY149=AZ149,0,1)</f>
        <v>0</v>
      </c>
      <c r="BM149" s="22" t="str">
        <f>IF(BL149=1,AL149,"")</f>
        <v/>
      </c>
    </row>
    <row r="150" spans="2:74" ht="18" customHeight="1">
      <c r="B150" s="498"/>
      <c r="C150" s="499"/>
      <c r="D150" s="499"/>
      <c r="E150" s="499"/>
      <c r="F150" s="499"/>
      <c r="G150" s="499"/>
      <c r="H150" s="499"/>
      <c r="I150" s="500"/>
      <c r="J150" s="498"/>
      <c r="K150" s="499"/>
      <c r="L150" s="499"/>
      <c r="M150" s="499"/>
      <c r="N150" s="504"/>
      <c r="O150" s="300"/>
      <c r="P150" s="278" t="s">
        <v>31</v>
      </c>
      <c r="Q150" s="301"/>
      <c r="R150" s="278" t="s">
        <v>1</v>
      </c>
      <c r="S150" s="302"/>
      <c r="T150" s="506" t="s">
        <v>33</v>
      </c>
      <c r="U150" s="605"/>
      <c r="V150" s="507"/>
      <c r="W150" s="508"/>
      <c r="X150" s="508"/>
      <c r="Y150" s="339"/>
      <c r="Z150" s="316"/>
      <c r="AA150" s="317"/>
      <c r="AB150" s="317"/>
      <c r="AC150" s="315"/>
      <c r="AD150" s="316"/>
      <c r="AE150" s="317"/>
      <c r="AF150" s="317"/>
      <c r="AG150" s="318"/>
      <c r="AH150" s="509">
        <f>IF(V150="賃金で算定",V151+Z151-AD151,0)</f>
        <v>0</v>
      </c>
      <c r="AI150" s="510"/>
      <c r="AJ150" s="510"/>
      <c r="AK150" s="511"/>
      <c r="AL150" s="280"/>
      <c r="AM150" s="283"/>
      <c r="AN150" s="395"/>
      <c r="AO150" s="396"/>
      <c r="AP150" s="396"/>
      <c r="AQ150" s="396"/>
      <c r="AR150" s="396"/>
      <c r="AS150" s="319"/>
      <c r="AV150" s="24" t="str">
        <f>IF(OR(O150="",Q150=""),"", IF(O150&lt;20,DATE(O150+118,Q150,IF(S150="",1,S150)),DATE(O150+88,Q150,IF(S150="",1,S150))))</f>
        <v/>
      </c>
      <c r="AW150" s="362" t="str">
        <f>IF(AV150&lt;=設定シート!C$15,"昔",IF(OR(LEFT($F$160,2)="31",LEFT($F$160,2)="34",LEFT($F$160,2)="36",LEFT($F$160,2)="37"),IF(AV150&lt;=設定シート!E$23,"1",IF(AV150&lt;=設定シート!G$23,"2",IF(AV150&lt;=設定シート!M$23,"3","4"))),IF(AV150&lt;=設定シート!E$15,"1",IF(AV150&lt;=設定シート!G$15,"2","3"))))</f>
        <v>3</v>
      </c>
      <c r="AX150" s="363">
        <f>IF(OR(LEFT($F$160,2)="31",LEFT($F$160,2)="34",LEFT($F$160,2)="36",LEFT($F$160,2)="37"),IF(AV150&lt;=設定シート!$C$23,5,IF(AV150&lt;=設定シート!$E$23,7,IF(AV150&lt;=設定シート!$G$23,9,IF(AND(AV150&lt;=設定シート!$I$23,V150=""),11,IF(AND(AV150&lt;=設定シート!$I$23,V150="賃金で算定"),13,IF(AV150&lt;=設定シート!$K$23,15,IF(AV150&lt;=設定シート!$M$23,17,19))))))),IF(AV150&lt;=設定シート!$C$23,5,IF(AV150&lt;=設定シート!$E$15,7,IF(AV150&lt;=設定シート!$G$15,9,11))))</f>
        <v>11</v>
      </c>
      <c r="AY150" s="307"/>
      <c r="AZ150" s="308"/>
      <c r="BA150" s="309">
        <f t="shared" ref="BA150" si="67">AN150</f>
        <v>0</v>
      </c>
      <c r="BB150" s="308"/>
      <c r="BC150" s="308"/>
      <c r="BO150" s="1">
        <f>IF(O150&lt;=VALUE(概算年度),O150+2018,O150+1988)</f>
        <v>2018</v>
      </c>
      <c r="BP150" s="1" t="b">
        <f>IF(BO150=2019,1)</f>
        <v>0</v>
      </c>
      <c r="BQ150" s="3">
        <f>IF(BO150&lt;=2018,1)</f>
        <v>1</v>
      </c>
      <c r="BR150" s="3" t="b">
        <f>IF(BO150&gt;=2020,1)</f>
        <v>0</v>
      </c>
      <c r="BS150" s="3" t="b">
        <f>IF(AND(O150=31,Q150=1,O151=31),1,IF(AND(O150=31,Q150=2,O151=31),2,IF(AND(O150=31,Q150=3,O151=31),3,IF(AND(O150=31,Q150=4,O151=31),4,IF(AND(O150&gt;VALUE(概算年度),O150&lt;31,O151=31),5)))))</f>
        <v>0</v>
      </c>
      <c r="BT150" s="3" t="b">
        <f>IF(OR(O150=31,O150=1),IF(AND(O151=1,OR(Q150=1,Q150=2,Q150=3,Q150=4,Q150=5)),1,IF(AND(O151=1,Q150=6),6,IF(AND(O151=1,Q150=7),7,IF(AND(O151=1,Q150=8),8,IF(AND(O151=1,Q150=9),9,IF(AND(O151=1,Q150=10),10,IF(AND(O151=1,Q150=11),11,IF(AND(O151=1,Q150=12),12)))))))),IF(O151=1,13))</f>
        <v>0</v>
      </c>
      <c r="BU150" s="3" t="b">
        <f>IF(AND(VALUE(概算年度)='報告書（事業主控）記載用'!O150,VALUE(概算年度)='報告書（事業主控）記載用'!O151),IF('報告書（事業主控）記載用'!Q150=1,1,IF('報告書（事業主控）記載用'!Q150=2,2,IF('報告書（事業主控）記載用'!Q150=3,3))))</f>
        <v>0</v>
      </c>
      <c r="BV150" s="3" t="b">
        <f>IF(BS150=1,"平31_1",IF(BS150=2,"平31_2",IF(BS150=3,"平31_3",IF(BS150=4,"平31_4",IF(BS150=5,"平31_1",IF(BT150=1,"_5月",IF(BT150=6,"_6月",IF(BT150=7,"_7月",IF(BT150=8,"_8月",IF(BT150=9,"_9月",IF(BT150=10,"_10月",IF(BT150=11,"_11月",IF(BT150=12,"_12月",IF(BT150=13,"_5月",IF(AND(O150=O151,O151&lt;&gt;VALUE(概算年度)),IF(Q150=1,"_1月",IF(Q150=2,"_2月",IF(Q150=3,"_3月",IF(Q150=4,"_4月",IF(Q150=5,"_5月",IF(Q150=6,"_6月",IF(Q150=7,"_7月",IF(Q150=8,"_8月",IF(Q150=9,"_9月",IF(Q150=10,"_10月",IF(Q150=11,"_11月",IF(Q150=12,"_12月")))))))))))),IF(BU150=1,"対象年1_3月",IF(BU150=2,"対象年2_3月",IF(BU150=3,"対象年3月",IF(O151=VALUE(概算年度),"対象年1_3月","_1月")))))))))))))))))))</f>
        <v>0</v>
      </c>
    </row>
    <row r="151" spans="2:74" ht="18" customHeight="1">
      <c r="B151" s="501"/>
      <c r="C151" s="502"/>
      <c r="D151" s="502"/>
      <c r="E151" s="502"/>
      <c r="F151" s="502"/>
      <c r="G151" s="502"/>
      <c r="H151" s="502"/>
      <c r="I151" s="503"/>
      <c r="J151" s="501"/>
      <c r="K151" s="502"/>
      <c r="L151" s="502"/>
      <c r="M151" s="502"/>
      <c r="N151" s="505"/>
      <c r="O151" s="114"/>
      <c r="P151" s="11" t="s">
        <v>0</v>
      </c>
      <c r="Q151" s="23"/>
      <c r="R151" s="11" t="s">
        <v>1</v>
      </c>
      <c r="S151" s="115"/>
      <c r="T151" s="512" t="s">
        <v>21</v>
      </c>
      <c r="U151" s="512"/>
      <c r="V151" s="486"/>
      <c r="W151" s="487"/>
      <c r="X151" s="487"/>
      <c r="Y151" s="488"/>
      <c r="Z151" s="486"/>
      <c r="AA151" s="487"/>
      <c r="AB151" s="487"/>
      <c r="AC151" s="487"/>
      <c r="AD151" s="489"/>
      <c r="AE151" s="490"/>
      <c r="AF151" s="490"/>
      <c r="AG151" s="491"/>
      <c r="AH151" s="492">
        <f>IF(V150="賃金で算定",0,V151+Z151-AD151)</f>
        <v>0</v>
      </c>
      <c r="AI151" s="492"/>
      <c r="AJ151" s="492"/>
      <c r="AK151" s="493"/>
      <c r="AL151" s="494">
        <f>IF(V150="賃金で算定","賃金で算定",IF(OR(V151=0,$F$160="",AV150=""),0,IF(OR(LEFT($F$160,2)="31",LEFT($F$160,2)="34",LEFT($F$160,2)="36",LEFT($F$160,2)="37"),VLOOKUP($F$160,労務比率2,AX150,FALSE),VLOOKUP($F$160,労務比率,AX150,FALSE))))</f>
        <v>0</v>
      </c>
      <c r="AM151" s="495"/>
      <c r="AN151" s="496">
        <f>IF(V150="賃金で算定",0,INT(AH151*AL151/100))</f>
        <v>0</v>
      </c>
      <c r="AO151" s="497"/>
      <c r="AP151" s="497"/>
      <c r="AQ151" s="497"/>
      <c r="AR151" s="497"/>
      <c r="AS151" s="238"/>
      <c r="AV151" s="24"/>
      <c r="AW151" s="25"/>
      <c r="AY151" s="190">
        <f t="shared" ref="AY151" si="68">AH151</f>
        <v>0</v>
      </c>
      <c r="AZ151" s="189">
        <f>IF(AV150&lt;=設定シート!C$101,AH151,IF(AND(AV150&gt;=設定シート!E$101,AV150&lt;=設定シート!G$101),AH151*105/108,AH151))</f>
        <v>0</v>
      </c>
      <c r="BA151" s="188"/>
      <c r="BB151" s="189">
        <f t="shared" ref="BB151" si="69">IF($AL151="賃金で算定",0,INT(AY151*$AL151/100))</f>
        <v>0</v>
      </c>
      <c r="BC151" s="189">
        <f>IF(AY151=AZ151,BB151,AZ151*$AL151/100)</f>
        <v>0</v>
      </c>
      <c r="BL151" s="22">
        <f>IF(AY151=AZ151,0,1)</f>
        <v>0</v>
      </c>
      <c r="BM151" s="22" t="str">
        <f>IF(BL151=1,AL151,"")</f>
        <v/>
      </c>
    </row>
    <row r="152" spans="2:74" ht="18" customHeight="1">
      <c r="B152" s="498"/>
      <c r="C152" s="499"/>
      <c r="D152" s="499"/>
      <c r="E152" s="499"/>
      <c r="F152" s="499"/>
      <c r="G152" s="499"/>
      <c r="H152" s="499"/>
      <c r="I152" s="500"/>
      <c r="J152" s="498"/>
      <c r="K152" s="499"/>
      <c r="L152" s="499"/>
      <c r="M152" s="499"/>
      <c r="N152" s="504"/>
      <c r="O152" s="300"/>
      <c r="P152" s="278" t="s">
        <v>31</v>
      </c>
      <c r="Q152" s="301"/>
      <c r="R152" s="278" t="s">
        <v>1</v>
      </c>
      <c r="S152" s="302"/>
      <c r="T152" s="506" t="s">
        <v>33</v>
      </c>
      <c r="U152" s="605"/>
      <c r="V152" s="507"/>
      <c r="W152" s="508"/>
      <c r="X152" s="508"/>
      <c r="Y152" s="339"/>
      <c r="Z152" s="316"/>
      <c r="AA152" s="317"/>
      <c r="AB152" s="317"/>
      <c r="AC152" s="315"/>
      <c r="AD152" s="316"/>
      <c r="AE152" s="317"/>
      <c r="AF152" s="317"/>
      <c r="AG152" s="318"/>
      <c r="AH152" s="509">
        <f>IF(V152="賃金で算定",V153+Z153-AD153,0)</f>
        <v>0</v>
      </c>
      <c r="AI152" s="510"/>
      <c r="AJ152" s="510"/>
      <c r="AK152" s="511"/>
      <c r="AL152" s="280"/>
      <c r="AM152" s="283"/>
      <c r="AN152" s="395"/>
      <c r="AO152" s="396"/>
      <c r="AP152" s="396"/>
      <c r="AQ152" s="396"/>
      <c r="AR152" s="396"/>
      <c r="AS152" s="319"/>
      <c r="AV152" s="24" t="str">
        <f>IF(OR(O152="",Q152=""),"", IF(O152&lt;20,DATE(O152+118,Q152,IF(S152="",1,S152)),DATE(O152+88,Q152,IF(S152="",1,S152))))</f>
        <v/>
      </c>
      <c r="AW152" s="362" t="str">
        <f>IF(AV152&lt;=設定シート!C$15,"昔",IF(OR(LEFT($F$160,2)="31",LEFT($F$160,2)="34",LEFT($F$160,2)="36",LEFT($F$160,2)="37"),IF(AV152&lt;=設定シート!E$23,"1",IF(AV152&lt;=設定シート!G$23,"2",IF(AV152&lt;=設定シート!M$23,"3","4"))),IF(AV152&lt;=設定シート!E$15,"1",IF(AV152&lt;=設定シート!G$15,"2","3"))))</f>
        <v>3</v>
      </c>
      <c r="AX152" s="363">
        <f>IF(OR(LEFT($F$160,2)="31",LEFT($F$160,2)="34",LEFT($F$160,2)="36",LEFT($F$160,2)="37"),IF(AV152&lt;=設定シート!$C$23,5,IF(AV152&lt;=設定シート!$E$23,7,IF(AV152&lt;=設定シート!$G$23,9,IF(AND(AV152&lt;=設定シート!$I$23,V152=""),11,IF(AND(AV152&lt;=設定シート!$I$23,V152="賃金で算定"),13,IF(AV152&lt;=設定シート!$K$23,15,IF(AV152&lt;=設定シート!$M$23,17,19))))))),IF(AV152&lt;=設定シート!$C$23,5,IF(AV152&lt;=設定シート!$E$15,7,IF(AV152&lt;=設定シート!$G$15,9,11))))</f>
        <v>11</v>
      </c>
      <c r="AY152" s="307"/>
      <c r="AZ152" s="308"/>
      <c r="BA152" s="309">
        <f t="shared" ref="BA152" si="70">AN152</f>
        <v>0</v>
      </c>
      <c r="BB152" s="308"/>
      <c r="BC152" s="308"/>
      <c r="BO152" s="1">
        <f>IF(O152&lt;=VALUE(概算年度),O152+2018,O152+1988)</f>
        <v>2018</v>
      </c>
      <c r="BP152" s="1" t="b">
        <f>IF(BO152=2019,1)</f>
        <v>0</v>
      </c>
      <c r="BQ152" s="3">
        <f>IF(BO152&lt;=2018,1)</f>
        <v>1</v>
      </c>
      <c r="BR152" s="3" t="b">
        <f>IF(BO152&gt;=2020,1)</f>
        <v>0</v>
      </c>
      <c r="BS152" s="3" t="b">
        <f>IF(AND(O152=31,Q152=1,O153=31),1,IF(AND(O152=31,Q152=2,O153=31),2,IF(AND(O152=31,Q152=3,O153=31),3,IF(AND(O152=31,Q152=4,O153=31),4,IF(AND(O152&gt;VALUE(概算年度),O152&lt;31,O153=31),5)))))</f>
        <v>0</v>
      </c>
      <c r="BT152" s="3" t="b">
        <f>IF(OR(O152=31,O152=1),IF(AND(O153=1,OR(Q152=1,Q152=2,Q152=3,Q152=4,Q152=5)),1,IF(AND(O153=1,Q152=6),6,IF(AND(O153=1,Q152=7),7,IF(AND(O153=1,Q152=8),8,IF(AND(O153=1,Q152=9),9,IF(AND(O153=1,Q152=10),10,IF(AND(O153=1,Q152=11),11,IF(AND(O153=1,Q152=12),12)))))))),IF(O153=1,13))</f>
        <v>0</v>
      </c>
      <c r="BU152" s="3" t="b">
        <f>IF(AND(VALUE(概算年度)='報告書（事業主控）記載用'!O152,VALUE(概算年度)='報告書（事業主控）記載用'!O153),IF('報告書（事業主控）記載用'!Q152=1,1,IF('報告書（事業主控）記載用'!Q152=2,2,IF('報告書（事業主控）記載用'!Q152=3,3))))</f>
        <v>0</v>
      </c>
      <c r="BV152" s="3" t="b">
        <f>IF(BS152=1,"平31_1",IF(BS152=2,"平31_2",IF(BS152=3,"平31_3",IF(BS152=4,"平31_4",IF(BS152=5,"平31_1",IF(BT152=1,"_5月",IF(BT152=6,"_6月",IF(BT152=7,"_7月",IF(BT152=8,"_8月",IF(BT152=9,"_9月",IF(BT152=10,"_10月",IF(BT152=11,"_11月",IF(BT152=12,"_12月",IF(BT152=13,"_5月",IF(AND(O152=O153,O153&lt;&gt;VALUE(概算年度)),IF(Q152=1,"_1月",IF(Q152=2,"_2月",IF(Q152=3,"_3月",IF(Q152=4,"_4月",IF(Q152=5,"_5月",IF(Q152=6,"_6月",IF(Q152=7,"_7月",IF(Q152=8,"_8月",IF(Q152=9,"_9月",IF(Q152=10,"_10月",IF(Q152=11,"_11月",IF(Q152=12,"_12月")))))))))))),IF(BU152=1,"対象年1_3月",IF(BU152=2,"対象年2_3月",IF(BU152=3,"対象年3月",IF(O153=VALUE(概算年度),"対象年1_3月","_1月")))))))))))))))))))</f>
        <v>0</v>
      </c>
    </row>
    <row r="153" spans="2:74" ht="18" customHeight="1">
      <c r="B153" s="501"/>
      <c r="C153" s="502"/>
      <c r="D153" s="502"/>
      <c r="E153" s="502"/>
      <c r="F153" s="502"/>
      <c r="G153" s="502"/>
      <c r="H153" s="502"/>
      <c r="I153" s="503"/>
      <c r="J153" s="501"/>
      <c r="K153" s="502"/>
      <c r="L153" s="502"/>
      <c r="M153" s="502"/>
      <c r="N153" s="505"/>
      <c r="O153" s="114"/>
      <c r="P153" s="11" t="s">
        <v>0</v>
      </c>
      <c r="Q153" s="23"/>
      <c r="R153" s="11" t="s">
        <v>1</v>
      </c>
      <c r="S153" s="115"/>
      <c r="T153" s="512" t="s">
        <v>21</v>
      </c>
      <c r="U153" s="512"/>
      <c r="V153" s="486"/>
      <c r="W153" s="487"/>
      <c r="X153" s="487"/>
      <c r="Y153" s="488"/>
      <c r="Z153" s="486"/>
      <c r="AA153" s="487"/>
      <c r="AB153" s="487"/>
      <c r="AC153" s="487"/>
      <c r="AD153" s="489"/>
      <c r="AE153" s="490"/>
      <c r="AF153" s="490"/>
      <c r="AG153" s="491"/>
      <c r="AH153" s="492">
        <f>IF(V152="賃金で算定",0,V153+Z153-AD153)</f>
        <v>0</v>
      </c>
      <c r="AI153" s="492"/>
      <c r="AJ153" s="492"/>
      <c r="AK153" s="493"/>
      <c r="AL153" s="494">
        <f>IF(V152="賃金で算定","賃金で算定",IF(OR(V153=0,$F$160="",AV152=""),0,IF(OR(LEFT($F$160,2)="31",LEFT($F$160,2)="34",LEFT($F$160,2)="36",LEFT($F$160,2)="37"),VLOOKUP($F$160,労務比率2,AX152,FALSE),VLOOKUP($F$160,労務比率,AX152,FALSE))))</f>
        <v>0</v>
      </c>
      <c r="AM153" s="495"/>
      <c r="AN153" s="496">
        <f>IF(V152="賃金で算定",0,INT(AH153*AL153/100))</f>
        <v>0</v>
      </c>
      <c r="AO153" s="497"/>
      <c r="AP153" s="497"/>
      <c r="AQ153" s="497"/>
      <c r="AR153" s="497"/>
      <c r="AS153" s="238"/>
      <c r="AV153" s="24"/>
      <c r="AW153" s="25"/>
      <c r="AY153" s="190">
        <f t="shared" ref="AY153" si="71">AH153</f>
        <v>0</v>
      </c>
      <c r="AZ153" s="189">
        <f>IF(AV152&lt;=設定シート!C$101,AH153,IF(AND(AV152&gt;=設定シート!E$101,AV152&lt;=設定シート!G$101),AH153*105/108,AH153))</f>
        <v>0</v>
      </c>
      <c r="BA153" s="188"/>
      <c r="BB153" s="189">
        <f t="shared" ref="BB153" si="72">IF($AL153="賃金で算定",0,INT(AY153*$AL153/100))</f>
        <v>0</v>
      </c>
      <c r="BC153" s="189">
        <f>IF(AY153=AZ153,BB153,AZ153*$AL153/100)</f>
        <v>0</v>
      </c>
      <c r="BL153" s="22">
        <f>IF(AY153=AZ153,0,1)</f>
        <v>0</v>
      </c>
      <c r="BM153" s="22" t="str">
        <f>IF(BL153=1,AL153,"")</f>
        <v/>
      </c>
    </row>
    <row r="154" spans="2:74" ht="18" customHeight="1">
      <c r="B154" s="498"/>
      <c r="C154" s="499"/>
      <c r="D154" s="499"/>
      <c r="E154" s="499"/>
      <c r="F154" s="499"/>
      <c r="G154" s="499"/>
      <c r="H154" s="499"/>
      <c r="I154" s="500"/>
      <c r="J154" s="498"/>
      <c r="K154" s="499"/>
      <c r="L154" s="499"/>
      <c r="M154" s="499"/>
      <c r="N154" s="504"/>
      <c r="O154" s="300"/>
      <c r="P154" s="278" t="s">
        <v>31</v>
      </c>
      <c r="Q154" s="301"/>
      <c r="R154" s="278" t="s">
        <v>1</v>
      </c>
      <c r="S154" s="302"/>
      <c r="T154" s="506" t="s">
        <v>33</v>
      </c>
      <c r="U154" s="605"/>
      <c r="V154" s="507"/>
      <c r="W154" s="508"/>
      <c r="X154" s="508"/>
      <c r="Y154" s="339"/>
      <c r="Z154" s="316"/>
      <c r="AA154" s="317"/>
      <c r="AB154" s="317"/>
      <c r="AC154" s="315"/>
      <c r="AD154" s="316"/>
      <c r="AE154" s="317"/>
      <c r="AF154" s="317"/>
      <c r="AG154" s="318"/>
      <c r="AH154" s="509">
        <f>IF(V154="賃金で算定",V155+Z155-AD155,0)</f>
        <v>0</v>
      </c>
      <c r="AI154" s="510"/>
      <c r="AJ154" s="510"/>
      <c r="AK154" s="511"/>
      <c r="AL154" s="280"/>
      <c r="AM154" s="283"/>
      <c r="AN154" s="395"/>
      <c r="AO154" s="396"/>
      <c r="AP154" s="396"/>
      <c r="AQ154" s="396"/>
      <c r="AR154" s="396"/>
      <c r="AS154" s="319"/>
      <c r="AV154" s="24" t="str">
        <f>IF(OR(O154="",Q154=""),"", IF(O154&lt;20,DATE(O154+118,Q154,IF(S154="",1,S154)),DATE(O154+88,Q154,IF(S154="",1,S154))))</f>
        <v/>
      </c>
      <c r="AW154" s="362" t="str">
        <f>IF(AV154&lt;=設定シート!C$15,"昔",IF(OR(LEFT($F$160,2)="31",LEFT($F$160,2)="34",LEFT($F$160,2)="36",LEFT($F$160,2)="37"),IF(AV154&lt;=設定シート!E$23,"1",IF(AV154&lt;=設定シート!G$23,"2",IF(AV154&lt;=設定シート!M$23,"3","4"))),IF(AV154&lt;=設定シート!E$15,"1",IF(AV154&lt;=設定シート!G$15,"2","3"))))</f>
        <v>3</v>
      </c>
      <c r="AX154" s="363">
        <f>IF(OR(LEFT($F$160,2)="31",LEFT($F$160,2)="34",LEFT($F$160,2)="36",LEFT($F$160,2)="37"),IF(AV154&lt;=設定シート!$C$23,5,IF(AV154&lt;=設定シート!$E$23,7,IF(AV154&lt;=設定シート!$G$23,9,IF(AND(AV154&lt;=設定シート!$I$23,V154=""),11,IF(AND(AV154&lt;=設定シート!$I$23,V154="賃金で算定"),13,IF(AV154&lt;=設定シート!$K$23,15,IF(AV154&lt;=設定シート!$M$23,17,19))))))),IF(AV154&lt;=設定シート!$C$23,5,IF(AV154&lt;=設定シート!$E$15,7,IF(AV154&lt;=設定シート!$G$15,9,11))))</f>
        <v>11</v>
      </c>
      <c r="AY154" s="307"/>
      <c r="AZ154" s="308"/>
      <c r="BA154" s="309">
        <f t="shared" ref="BA154" si="73">AN154</f>
        <v>0</v>
      </c>
      <c r="BB154" s="308"/>
      <c r="BC154" s="308"/>
      <c r="BO154" s="1">
        <f>IF(O154&lt;=VALUE(概算年度),O154+2018,O154+1988)</f>
        <v>2018</v>
      </c>
      <c r="BP154" s="1" t="b">
        <f>IF(BO154=2019,1)</f>
        <v>0</v>
      </c>
      <c r="BQ154" s="3">
        <f>IF(BO154&lt;=2018,1)</f>
        <v>1</v>
      </c>
      <c r="BR154" s="3" t="b">
        <f>IF(BO154&gt;=2020,1)</f>
        <v>0</v>
      </c>
      <c r="BS154" s="3" t="b">
        <f>IF(AND(O154=31,Q154=1,O155=31),1,IF(AND(O154=31,Q154=2,O155=31),2,IF(AND(O154=31,Q154=3,O155=31),3,IF(AND(O154=31,Q154=4,O155=31),4,IF(AND(O154&gt;VALUE(概算年度),O154&lt;31,O155=31),5)))))</f>
        <v>0</v>
      </c>
      <c r="BT154" s="3" t="b">
        <f>IF(OR(O154=31,O154=1),IF(AND(O155=1,OR(Q154=1,Q154=2,Q154=3,Q154=4,Q154=5)),1,IF(AND(O155=1,Q154=6),6,IF(AND(O155=1,Q154=7),7,IF(AND(O155=1,Q154=8),8,IF(AND(O155=1,Q154=9),9,IF(AND(O155=1,Q154=10),10,IF(AND(O155=1,Q154=11),11,IF(AND(O155=1,Q154=12),12)))))))),IF(O155=1,13))</f>
        <v>0</v>
      </c>
      <c r="BU154" s="3" t="b">
        <f>IF(AND(VALUE(概算年度)='報告書（事業主控）記載用'!O154,VALUE(概算年度)='報告書（事業主控）記載用'!O155),IF('報告書（事業主控）記載用'!Q154=1,1,IF('報告書（事業主控）記載用'!Q154=2,2,IF('報告書（事業主控）記載用'!Q154=3,3))))</f>
        <v>0</v>
      </c>
      <c r="BV154" s="3" t="b">
        <f>IF(BS154=1,"平31_1",IF(BS154=2,"平31_2",IF(BS154=3,"平31_3",IF(BS154=4,"平31_4",IF(BS154=5,"平31_1",IF(BT154=1,"_5月",IF(BT154=6,"_6月",IF(BT154=7,"_7月",IF(BT154=8,"_8月",IF(BT154=9,"_9月",IF(BT154=10,"_10月",IF(BT154=11,"_11月",IF(BT154=12,"_12月",IF(BT154=13,"_5月",IF(AND(O154=O155,O155&lt;&gt;VALUE(概算年度)),IF(Q154=1,"_1月",IF(Q154=2,"_2月",IF(Q154=3,"_3月",IF(Q154=4,"_4月",IF(Q154=5,"_5月",IF(Q154=6,"_6月",IF(Q154=7,"_7月",IF(Q154=8,"_8月",IF(Q154=9,"_9月",IF(Q154=10,"_10月",IF(Q154=11,"_11月",IF(Q154=12,"_12月")))))))))))),IF(BU154=1,"対象年1_3月",IF(BU154=2,"対象年2_3月",IF(BU154=3,"対象年3月",IF(O155=VALUE(概算年度),"対象年1_3月","_1月")))))))))))))))))))</f>
        <v>0</v>
      </c>
    </row>
    <row r="155" spans="2:74" ht="18" customHeight="1">
      <c r="B155" s="501"/>
      <c r="C155" s="502"/>
      <c r="D155" s="502"/>
      <c r="E155" s="502"/>
      <c r="F155" s="502"/>
      <c r="G155" s="502"/>
      <c r="H155" s="502"/>
      <c r="I155" s="503"/>
      <c r="J155" s="501"/>
      <c r="K155" s="502"/>
      <c r="L155" s="502"/>
      <c r="M155" s="502"/>
      <c r="N155" s="505"/>
      <c r="O155" s="114"/>
      <c r="P155" s="11" t="s">
        <v>0</v>
      </c>
      <c r="Q155" s="23"/>
      <c r="R155" s="11" t="s">
        <v>1</v>
      </c>
      <c r="S155" s="115"/>
      <c r="T155" s="512" t="s">
        <v>21</v>
      </c>
      <c r="U155" s="512"/>
      <c r="V155" s="486"/>
      <c r="W155" s="487"/>
      <c r="X155" s="487"/>
      <c r="Y155" s="488"/>
      <c r="Z155" s="486"/>
      <c r="AA155" s="487"/>
      <c r="AB155" s="487"/>
      <c r="AC155" s="487"/>
      <c r="AD155" s="489"/>
      <c r="AE155" s="490"/>
      <c r="AF155" s="490"/>
      <c r="AG155" s="491"/>
      <c r="AH155" s="492">
        <f>IF(V154="賃金で算定",0,V155+Z155-AD155)</f>
        <v>0</v>
      </c>
      <c r="AI155" s="492"/>
      <c r="AJ155" s="492"/>
      <c r="AK155" s="493"/>
      <c r="AL155" s="494">
        <f>IF(V154="賃金で算定","賃金で算定",IF(OR(V155=0,$F$160="",AV154=""),0,IF(OR(LEFT($F$160,2)="31",LEFT($F$160,2)="34",LEFT($F$160,2)="36",LEFT($F$160,2)="37"),VLOOKUP($F$160,労務比率2,AX154,FALSE),VLOOKUP($F$160,労務比率,AX154,FALSE))))</f>
        <v>0</v>
      </c>
      <c r="AM155" s="495"/>
      <c r="AN155" s="496">
        <f>IF(V154="賃金で算定",0,INT(AH155*AL155/100))</f>
        <v>0</v>
      </c>
      <c r="AO155" s="497"/>
      <c r="AP155" s="497"/>
      <c r="AQ155" s="497"/>
      <c r="AR155" s="497"/>
      <c r="AS155" s="238"/>
      <c r="AV155" s="24"/>
      <c r="AW155" s="25"/>
      <c r="AY155" s="190">
        <f t="shared" ref="AY155" si="74">AH155</f>
        <v>0</v>
      </c>
      <c r="AZ155" s="189">
        <f>IF(AV154&lt;=設定シート!C$101,AH155,IF(AND(AV154&gt;=設定シート!E$101,AV154&lt;=設定シート!G$101),AH155*105/108,AH155))</f>
        <v>0</v>
      </c>
      <c r="BA155" s="188"/>
      <c r="BB155" s="189">
        <f t="shared" ref="BB155" si="75">IF($AL155="賃金で算定",0,INT(AY155*$AL155/100))</f>
        <v>0</v>
      </c>
      <c r="BC155" s="189">
        <f>IF(AY155=AZ155,BB155,AZ155*$AL155/100)</f>
        <v>0</v>
      </c>
      <c r="BL155" s="22">
        <f>IF(AY155=AZ155,0,1)</f>
        <v>0</v>
      </c>
      <c r="BM155" s="22" t="str">
        <f>IF(BL155=1,AL155,"")</f>
        <v/>
      </c>
    </row>
    <row r="156" spans="2:74" ht="18" customHeight="1">
      <c r="B156" s="498"/>
      <c r="C156" s="499"/>
      <c r="D156" s="499"/>
      <c r="E156" s="499"/>
      <c r="F156" s="499"/>
      <c r="G156" s="499"/>
      <c r="H156" s="499"/>
      <c r="I156" s="500"/>
      <c r="J156" s="498"/>
      <c r="K156" s="499"/>
      <c r="L156" s="499"/>
      <c r="M156" s="499"/>
      <c r="N156" s="504"/>
      <c r="O156" s="300"/>
      <c r="P156" s="278" t="s">
        <v>31</v>
      </c>
      <c r="Q156" s="301"/>
      <c r="R156" s="278" t="s">
        <v>1</v>
      </c>
      <c r="S156" s="302"/>
      <c r="T156" s="506" t="s">
        <v>33</v>
      </c>
      <c r="U156" s="605"/>
      <c r="V156" s="507"/>
      <c r="W156" s="508"/>
      <c r="X156" s="508"/>
      <c r="Y156" s="339"/>
      <c r="Z156" s="316"/>
      <c r="AA156" s="317"/>
      <c r="AB156" s="317"/>
      <c r="AC156" s="315"/>
      <c r="AD156" s="316"/>
      <c r="AE156" s="317"/>
      <c r="AF156" s="317"/>
      <c r="AG156" s="318"/>
      <c r="AH156" s="509">
        <f>IF(V156="賃金で算定",V157+Z157-AD157,0)</f>
        <v>0</v>
      </c>
      <c r="AI156" s="510"/>
      <c r="AJ156" s="510"/>
      <c r="AK156" s="511"/>
      <c r="AL156" s="280"/>
      <c r="AM156" s="283"/>
      <c r="AN156" s="395"/>
      <c r="AO156" s="396"/>
      <c r="AP156" s="396"/>
      <c r="AQ156" s="396"/>
      <c r="AR156" s="396"/>
      <c r="AS156" s="319"/>
      <c r="AV156" s="24" t="str">
        <f>IF(OR(O156="",Q156=""),"", IF(O156&lt;20,DATE(O156+118,Q156,IF(S156="",1,S156)),DATE(O156+88,Q156,IF(S156="",1,S156))))</f>
        <v/>
      </c>
      <c r="AW156" s="362" t="str">
        <f>IF(AV156&lt;=設定シート!C$15,"昔",IF(OR(LEFT($F$160,2)="31",LEFT($F$160,2)="34",LEFT($F$160,2)="36",LEFT($F$160,2)="37"),IF(AV156&lt;=設定シート!E$23,"1",IF(AV156&lt;=設定シート!G$23,"2",IF(AV156&lt;=設定シート!M$23,"3","4"))),IF(AV156&lt;=設定シート!E$15,"1",IF(AV156&lt;=設定シート!G$15,"2","3"))))</f>
        <v>3</v>
      </c>
      <c r="AX156" s="363">
        <f>IF(OR(LEFT($F$160,2)="31",LEFT($F$160,2)="34",LEFT($F$160,2)="36",LEFT($F$160,2)="37"),IF(AV156&lt;=設定シート!$C$23,5,IF(AV156&lt;=設定シート!$E$23,7,IF(AV156&lt;=設定シート!$G$23,9,IF(AND(AV156&lt;=設定シート!$I$23,V156=""),11,IF(AND(AV156&lt;=設定シート!$I$23,V156="賃金で算定"),13,IF(AV156&lt;=設定シート!$K$23,15,IF(AV156&lt;=設定シート!$M$23,17,19))))))),IF(AV156&lt;=設定シート!$C$23,5,IF(AV156&lt;=設定シート!$E$15,7,IF(AV156&lt;=設定シート!$G$15,9,11))))</f>
        <v>11</v>
      </c>
      <c r="AY156" s="307"/>
      <c r="AZ156" s="308"/>
      <c r="BA156" s="309">
        <f t="shared" ref="BA156" si="76">AN156</f>
        <v>0</v>
      </c>
      <c r="BB156" s="308"/>
      <c r="BC156" s="308"/>
      <c r="BO156" s="1">
        <f>IF(O156&lt;=VALUE(概算年度),O156+2018,O156+1988)</f>
        <v>2018</v>
      </c>
      <c r="BP156" s="1" t="b">
        <f>IF(BO156=2019,1)</f>
        <v>0</v>
      </c>
      <c r="BQ156" s="3">
        <f>IF(BO156&lt;=2018,1)</f>
        <v>1</v>
      </c>
      <c r="BR156" s="3" t="b">
        <f>IF(BO156&gt;=2020,1)</f>
        <v>0</v>
      </c>
      <c r="BS156" s="3" t="b">
        <f>IF(AND(O156=31,Q156=1,O157=31),1,IF(AND(O156=31,Q156=2,O157=31),2,IF(AND(O156=31,Q156=3,O157=31),3,IF(AND(O156=31,Q156=4,O157=31),4,IF(AND(O156&gt;VALUE(概算年度),O156&lt;31,O157=31),5)))))</f>
        <v>0</v>
      </c>
      <c r="BT156" s="3" t="b">
        <f>IF(OR(O156=31,O156=1),IF(AND(O157=1,OR(Q156=1,Q156=2,Q156=3,Q156=4,Q156=5)),1,IF(AND(O157=1,Q156=6),6,IF(AND(O157=1,Q156=7),7,IF(AND(O157=1,Q156=8),8,IF(AND(O157=1,Q156=9),9,IF(AND(O157=1,Q156=10),10,IF(AND(O157=1,Q156=11),11,IF(AND(O157=1,Q156=12),12)))))))),IF(O157=1,13))</f>
        <v>0</v>
      </c>
      <c r="BU156" s="3" t="b">
        <f>IF(AND(VALUE(概算年度)='報告書（事業主控）記載用'!O156,VALUE(概算年度)='報告書（事業主控）記載用'!O157),IF('報告書（事業主控）記載用'!Q156=1,1,IF('報告書（事業主控）記載用'!Q156=2,2,IF('報告書（事業主控）記載用'!Q156=3,3))))</f>
        <v>0</v>
      </c>
      <c r="BV156" s="3" t="b">
        <f>IF(BS156=1,"平31_1",IF(BS156=2,"平31_2",IF(BS156=3,"平31_3",IF(BS156=4,"平31_4",IF(BS156=5,"平31_1",IF(BT156=1,"_5月",IF(BT156=6,"_6月",IF(BT156=7,"_7月",IF(BT156=8,"_8月",IF(BT156=9,"_9月",IF(BT156=10,"_10月",IF(BT156=11,"_11月",IF(BT156=12,"_12月",IF(BT156=13,"_5月",IF(AND(O156=O157,O157&lt;&gt;VALUE(概算年度)),IF(Q156=1,"_1月",IF(Q156=2,"_2月",IF(Q156=3,"_3月",IF(Q156=4,"_4月",IF(Q156=5,"_5月",IF(Q156=6,"_6月",IF(Q156=7,"_7月",IF(Q156=8,"_8月",IF(Q156=9,"_9月",IF(Q156=10,"_10月",IF(Q156=11,"_11月",IF(Q156=12,"_12月")))))))))))),IF(BU156=1,"対象年1_3月",IF(BU156=2,"対象年2_3月",IF(BU156=3,"対象年3月",IF(O157=VALUE(概算年度),"対象年1_3月","_1月")))))))))))))))))))</f>
        <v>0</v>
      </c>
    </row>
    <row r="157" spans="2:74" ht="18" customHeight="1">
      <c r="B157" s="501"/>
      <c r="C157" s="502"/>
      <c r="D157" s="502"/>
      <c r="E157" s="502"/>
      <c r="F157" s="502"/>
      <c r="G157" s="502"/>
      <c r="H157" s="502"/>
      <c r="I157" s="503"/>
      <c r="J157" s="501"/>
      <c r="K157" s="502"/>
      <c r="L157" s="502"/>
      <c r="M157" s="502"/>
      <c r="N157" s="505"/>
      <c r="O157" s="114"/>
      <c r="P157" s="11" t="s">
        <v>0</v>
      </c>
      <c r="Q157" s="23"/>
      <c r="R157" s="11" t="s">
        <v>1</v>
      </c>
      <c r="S157" s="115"/>
      <c r="T157" s="512" t="s">
        <v>21</v>
      </c>
      <c r="U157" s="512"/>
      <c r="V157" s="486"/>
      <c r="W157" s="487"/>
      <c r="X157" s="487"/>
      <c r="Y157" s="488"/>
      <c r="Z157" s="486"/>
      <c r="AA157" s="487"/>
      <c r="AB157" s="487"/>
      <c r="AC157" s="487"/>
      <c r="AD157" s="489"/>
      <c r="AE157" s="490"/>
      <c r="AF157" s="490"/>
      <c r="AG157" s="491"/>
      <c r="AH157" s="492">
        <f>IF(V156="賃金で算定",0,V157+Z157-AD157)</f>
        <v>0</v>
      </c>
      <c r="AI157" s="492"/>
      <c r="AJ157" s="492"/>
      <c r="AK157" s="493"/>
      <c r="AL157" s="494">
        <f>IF(V156="賃金で算定","賃金で算定",IF(OR(V157=0,$F$160="",AV156=""),0,IF(OR(LEFT($F$160,2)="31",LEFT($F$160,2)="34",LEFT($F$160,2)="36",LEFT($F$160,2)="37"),VLOOKUP($F$160,労務比率2,AX156,FALSE),VLOOKUP($F$160,労務比率,AX156,FALSE))))</f>
        <v>0</v>
      </c>
      <c r="AM157" s="495"/>
      <c r="AN157" s="496">
        <f>IF(V156="賃金で算定",0,INT(AH157*AL157/100))</f>
        <v>0</v>
      </c>
      <c r="AO157" s="497"/>
      <c r="AP157" s="497"/>
      <c r="AQ157" s="497"/>
      <c r="AR157" s="497"/>
      <c r="AS157" s="238"/>
      <c r="AV157" s="24"/>
      <c r="AW157" s="25"/>
      <c r="AY157" s="190">
        <f t="shared" ref="AY157" si="77">AH157</f>
        <v>0</v>
      </c>
      <c r="AZ157" s="189">
        <f>IF(AV156&lt;=設定シート!C$101,AH157,IF(AND(AV156&gt;=設定シート!E$101,AV156&lt;=設定シート!G$101),AH157*105/108,AH157))</f>
        <v>0</v>
      </c>
      <c r="BA157" s="188"/>
      <c r="BB157" s="189">
        <f t="shared" ref="BB157" si="78">IF($AL157="賃金で算定",0,INT(AY157*$AL157/100))</f>
        <v>0</v>
      </c>
      <c r="BC157" s="189">
        <f>IF(AY157=AZ157,BB157,AZ157*$AL157/100)</f>
        <v>0</v>
      </c>
      <c r="BL157" s="22">
        <f>IF(AY157=AZ157,0,1)</f>
        <v>0</v>
      </c>
      <c r="BM157" s="22" t="str">
        <f>IF(BL157=1,AL157,"")</f>
        <v/>
      </c>
    </row>
    <row r="158" spans="2:74" ht="18" customHeight="1">
      <c r="B158" s="498"/>
      <c r="C158" s="499"/>
      <c r="D158" s="499"/>
      <c r="E158" s="499"/>
      <c r="F158" s="499"/>
      <c r="G158" s="499"/>
      <c r="H158" s="499"/>
      <c r="I158" s="500"/>
      <c r="J158" s="498"/>
      <c r="K158" s="499"/>
      <c r="L158" s="499"/>
      <c r="M158" s="499"/>
      <c r="N158" s="504"/>
      <c r="O158" s="300"/>
      <c r="P158" s="278" t="s">
        <v>31</v>
      </c>
      <c r="Q158" s="301"/>
      <c r="R158" s="278" t="s">
        <v>1</v>
      </c>
      <c r="S158" s="302"/>
      <c r="T158" s="506" t="s">
        <v>33</v>
      </c>
      <c r="U158" s="605"/>
      <c r="V158" s="507"/>
      <c r="W158" s="508"/>
      <c r="X158" s="508"/>
      <c r="Y158" s="339"/>
      <c r="Z158" s="316"/>
      <c r="AA158" s="317"/>
      <c r="AB158" s="317"/>
      <c r="AC158" s="315"/>
      <c r="AD158" s="316"/>
      <c r="AE158" s="317"/>
      <c r="AF158" s="317"/>
      <c r="AG158" s="318"/>
      <c r="AH158" s="509">
        <f>IF(V158="賃金で算定",V159+Z159-AD159,0)</f>
        <v>0</v>
      </c>
      <c r="AI158" s="510"/>
      <c r="AJ158" s="510"/>
      <c r="AK158" s="511"/>
      <c r="AL158" s="280"/>
      <c r="AM158" s="283"/>
      <c r="AN158" s="395"/>
      <c r="AO158" s="396"/>
      <c r="AP158" s="396"/>
      <c r="AQ158" s="396"/>
      <c r="AR158" s="396"/>
      <c r="AS158" s="319"/>
      <c r="AV158" s="24" t="str">
        <f>IF(OR(O158="",Q158=""),"", IF(O158&lt;20,DATE(O158+118,Q158,IF(S158="",1,S158)),DATE(O158+88,Q158,IF(S158="",1,S158))))</f>
        <v/>
      </c>
      <c r="AW158" s="362" t="str">
        <f>IF(AV158&lt;=設定シート!C$15,"昔",IF(OR(LEFT($F$160,2)="31",LEFT($F$160,2)="34",LEFT($F$160,2)="36",LEFT($F$160,2)="37"),IF(AV158&lt;=設定シート!E$23,"1",IF(AV158&lt;=設定シート!G$23,"2",IF(AV158&lt;=設定シート!M$23,"3","4"))),IF(AV158&lt;=設定シート!E$15,"1",IF(AV158&lt;=設定シート!G$15,"2","3"))))</f>
        <v>3</v>
      </c>
      <c r="AX158" s="363">
        <f>IF(OR(LEFT($F$160,2)="31",LEFT($F$160,2)="34",LEFT($F$160,2)="36",LEFT($F$160,2)="37"),IF(AV158&lt;=設定シート!$C$23,5,IF(AV158&lt;=設定シート!$E$23,7,IF(AV158&lt;=設定シート!$G$23,9,IF(AND(AV158&lt;=設定シート!$I$23,V158=""),11,IF(AND(AV158&lt;=設定シート!$I$23,V158="賃金で算定"),13,IF(AV158&lt;=設定シート!$K$23,15,IF(AV158&lt;=設定シート!$M$23,17,19))))))),IF(AV158&lt;=設定シート!$C$23,5,IF(AV158&lt;=設定シート!$E$15,7,IF(AV158&lt;=設定シート!$G$15,9,11))))</f>
        <v>11</v>
      </c>
      <c r="AY158" s="307"/>
      <c r="AZ158" s="308"/>
      <c r="BA158" s="309">
        <f t="shared" ref="BA158" si="79">AN158</f>
        <v>0</v>
      </c>
      <c r="BB158" s="308"/>
      <c r="BC158" s="308"/>
      <c r="BO158" s="1">
        <f>IF(O158&lt;=VALUE(概算年度),O158+2018,O158+1988)</f>
        <v>2018</v>
      </c>
      <c r="BP158" s="1" t="b">
        <f>IF(BO158=2019,1)</f>
        <v>0</v>
      </c>
      <c r="BQ158" s="3">
        <f>IF(BO158&lt;=2018,1)</f>
        <v>1</v>
      </c>
      <c r="BR158" s="3" t="b">
        <f>IF(BO158&gt;=2020,1)</f>
        <v>0</v>
      </c>
      <c r="BS158" s="3" t="b">
        <f>IF(AND(O158=31,Q158=1,O159=31),1,IF(AND(O158=31,Q158=2,O159=31),2,IF(AND(O158=31,Q158=3,O159=31),3,IF(AND(O158=31,Q158=4,O159=31),4,IF(AND(O158&gt;VALUE(概算年度),O158&lt;31,O159=31),5)))))</f>
        <v>0</v>
      </c>
      <c r="BT158" s="3" t="b">
        <f>IF(OR(O158=31,O158=1),IF(AND(O159=1,OR(Q158=1,Q158=2,Q158=3,Q158=4,Q158=5)),1,IF(AND(O159=1,Q158=6),6,IF(AND(O159=1,Q158=7),7,IF(AND(O159=1,Q158=8),8,IF(AND(O159=1,Q158=9),9,IF(AND(O159=1,Q158=10),10,IF(AND(O159=1,Q158=11),11,IF(AND(O159=1,Q158=12),12)))))))),IF(O159=1,13))</f>
        <v>0</v>
      </c>
      <c r="BU158" s="3" t="b">
        <f>IF(AND(VALUE(概算年度)='報告書（事業主控）記載用'!O158,VALUE(概算年度)='報告書（事業主控）記載用'!O159),IF('報告書（事業主控）記載用'!Q158=1,1,IF('報告書（事業主控）記載用'!Q158=2,2,IF('報告書（事業主控）記載用'!Q158=3,3))))</f>
        <v>0</v>
      </c>
      <c r="BV158" s="3" t="b">
        <f>IF(BS158=1,"平31_1",IF(BS158=2,"平31_2",IF(BS158=3,"平31_3",IF(BS158=4,"平31_4",IF(BS158=5,"平31_1",IF(BT158=1,"_5月",IF(BT158=6,"_6月",IF(BT158=7,"_7月",IF(BT158=8,"_8月",IF(BT158=9,"_9月",IF(BT158=10,"_10月",IF(BT158=11,"_11月",IF(BT158=12,"_12月",IF(BT158=13,"_5月",IF(AND(O158=O159,O159&lt;&gt;VALUE(概算年度)),IF(Q158=1,"_1月",IF(Q158=2,"_2月",IF(Q158=3,"_3月",IF(Q158=4,"_4月",IF(Q158=5,"_5月",IF(Q158=6,"_6月",IF(Q158=7,"_7月",IF(Q158=8,"_8月",IF(Q158=9,"_9月",IF(Q158=10,"_10月",IF(Q158=11,"_11月",IF(Q158=12,"_12月")))))))))))),IF(BU158=1,"対象年1_3月",IF(BU158=2,"対象年2_3月",IF(BU158=3,"対象年3月",IF(O159=VALUE(概算年度),"対象年1_3月","_1月")))))))))))))))))))</f>
        <v>0</v>
      </c>
    </row>
    <row r="159" spans="2:74" ht="18" customHeight="1">
      <c r="B159" s="501"/>
      <c r="C159" s="502"/>
      <c r="D159" s="502"/>
      <c r="E159" s="502"/>
      <c r="F159" s="502"/>
      <c r="G159" s="502"/>
      <c r="H159" s="502"/>
      <c r="I159" s="503"/>
      <c r="J159" s="501"/>
      <c r="K159" s="502"/>
      <c r="L159" s="502"/>
      <c r="M159" s="502"/>
      <c r="N159" s="505"/>
      <c r="O159" s="114"/>
      <c r="P159" s="11" t="s">
        <v>0</v>
      </c>
      <c r="Q159" s="23"/>
      <c r="R159" s="11" t="s">
        <v>1</v>
      </c>
      <c r="S159" s="115"/>
      <c r="T159" s="512" t="s">
        <v>21</v>
      </c>
      <c r="U159" s="512"/>
      <c r="V159" s="486"/>
      <c r="W159" s="487"/>
      <c r="X159" s="487"/>
      <c r="Y159" s="488"/>
      <c r="Z159" s="486"/>
      <c r="AA159" s="487"/>
      <c r="AB159" s="487"/>
      <c r="AC159" s="487"/>
      <c r="AD159" s="489"/>
      <c r="AE159" s="490"/>
      <c r="AF159" s="490"/>
      <c r="AG159" s="491"/>
      <c r="AH159" s="496">
        <f>IF(V158="賃金で算定",0,V159+Z159-AD159)</f>
        <v>0</v>
      </c>
      <c r="AI159" s="497"/>
      <c r="AJ159" s="497"/>
      <c r="AK159" s="517"/>
      <c r="AL159" s="494">
        <f>IF(V158="賃金で算定","賃金で算定",IF(OR(V159=0,$F$160="",AV158=""),0,IF(OR(LEFT($F$160,2)="31",LEFT($F$160,2)="34",LEFT($F$160,2)="36",LEFT($F$160,2)="37"),VLOOKUP($F$160,労務比率2,AX158,FALSE),VLOOKUP($F$160,労務比率,AX158,FALSE))))</f>
        <v>0</v>
      </c>
      <c r="AM159" s="495"/>
      <c r="AN159" s="496">
        <f>IF(V158="賃金で算定",0,INT(AH159*AL159/100))</f>
        <v>0</v>
      </c>
      <c r="AO159" s="497"/>
      <c r="AP159" s="497"/>
      <c r="AQ159" s="497"/>
      <c r="AR159" s="497"/>
      <c r="AS159" s="238"/>
      <c r="AV159" s="24"/>
      <c r="AW159" s="25"/>
      <c r="AY159" s="190">
        <f t="shared" ref="AY159" si="80">AH159</f>
        <v>0</v>
      </c>
      <c r="AZ159" s="189">
        <f>IF(AV158&lt;=設定シート!C$101,AH159,IF(AND(AV158&gt;=設定シート!E$101,AV158&lt;=設定シート!G$101),AH159*105/108,AH159))</f>
        <v>0</v>
      </c>
      <c r="BA159" s="188"/>
      <c r="BB159" s="189">
        <f t="shared" ref="BB159" si="81">IF($AL159="賃金で算定",0,INT(AY159*$AL159/100))</f>
        <v>0</v>
      </c>
      <c r="BC159" s="189">
        <f>IF(AY159=AZ159,BB159,AZ159*$AL159/100)</f>
        <v>0</v>
      </c>
      <c r="BL159" s="22">
        <f>IF(AY159=AZ159,0,1)</f>
        <v>0</v>
      </c>
      <c r="BM159" s="22" t="str">
        <f>IF(BL159=1,AL159,"")</f>
        <v/>
      </c>
    </row>
    <row r="160" spans="2:74" ht="18" customHeight="1">
      <c r="B160" s="407" t="s">
        <v>337</v>
      </c>
      <c r="C160" s="518"/>
      <c r="D160" s="518"/>
      <c r="E160" s="519"/>
      <c r="F160" s="599"/>
      <c r="G160" s="527"/>
      <c r="H160" s="527"/>
      <c r="I160" s="527"/>
      <c r="J160" s="527"/>
      <c r="K160" s="527"/>
      <c r="L160" s="527"/>
      <c r="M160" s="527"/>
      <c r="N160" s="528"/>
      <c r="O160" s="407" t="s">
        <v>338</v>
      </c>
      <c r="P160" s="518"/>
      <c r="Q160" s="518"/>
      <c r="R160" s="518"/>
      <c r="S160" s="518"/>
      <c r="T160" s="518"/>
      <c r="U160" s="519"/>
      <c r="V160" s="602">
        <f>AH160</f>
        <v>0</v>
      </c>
      <c r="W160" s="603"/>
      <c r="X160" s="603"/>
      <c r="Y160" s="604"/>
      <c r="Z160" s="316"/>
      <c r="AA160" s="317"/>
      <c r="AB160" s="317"/>
      <c r="AC160" s="315"/>
      <c r="AD160" s="316"/>
      <c r="AE160" s="317"/>
      <c r="AF160" s="317"/>
      <c r="AG160" s="315"/>
      <c r="AH160" s="509">
        <f>AH142+AH144+AH146+AH148+AH150+AH152+AH154+AH156+AH158</f>
        <v>0</v>
      </c>
      <c r="AI160" s="510"/>
      <c r="AJ160" s="510"/>
      <c r="AK160" s="511"/>
      <c r="AL160" s="285"/>
      <c r="AM160" s="287"/>
      <c r="AN160" s="509">
        <f>AN142+AN144+AN146+AN148+AN150+AN152+AN154+AN156+AN158</f>
        <v>0</v>
      </c>
      <c r="AO160" s="510"/>
      <c r="AP160" s="510"/>
      <c r="AQ160" s="510"/>
      <c r="AR160" s="510"/>
      <c r="AS160" s="319"/>
      <c r="AW160" s="25"/>
      <c r="AY160" s="307"/>
      <c r="AZ160" s="324"/>
      <c r="BA160" s="325">
        <f>BA142+BA144+BA146+BA148+BA150+BA152+BA154+BA156+BA158</f>
        <v>0</v>
      </c>
      <c r="BB160" s="309">
        <f>BB143+BB145+BB147+BB149+BB151+BB153+BB155+BB157+BB159</f>
        <v>0</v>
      </c>
      <c r="BC160" s="309">
        <f>SUMIF(BL143:BL159,0,BC143:BC159)+ROUNDDOWN(ROUNDDOWN(BL160*105/108,0)*BM160/100,0)</f>
        <v>0</v>
      </c>
      <c r="BL160" s="22">
        <f>SUMIF(BL143:BL159,1,AH143:AK159)</f>
        <v>0</v>
      </c>
      <c r="BM160" s="22">
        <f>IF(COUNT(BM143:BM159)=0,0,SUM(BM143:BM159)/COUNT(BM143:BM159))</f>
        <v>0</v>
      </c>
    </row>
    <row r="161" spans="2:55" ht="18" customHeight="1">
      <c r="B161" s="520"/>
      <c r="C161" s="521"/>
      <c r="D161" s="521"/>
      <c r="E161" s="522"/>
      <c r="F161" s="600"/>
      <c r="G161" s="530"/>
      <c r="H161" s="530"/>
      <c r="I161" s="530"/>
      <c r="J161" s="530"/>
      <c r="K161" s="530"/>
      <c r="L161" s="530"/>
      <c r="M161" s="530"/>
      <c r="N161" s="531"/>
      <c r="O161" s="520"/>
      <c r="P161" s="521"/>
      <c r="Q161" s="521"/>
      <c r="R161" s="521"/>
      <c r="S161" s="521"/>
      <c r="T161" s="521"/>
      <c r="U161" s="522"/>
      <c r="V161" s="513">
        <f>V143+V145+V147+V149+V151+V153+V155+V157+V159-V160</f>
        <v>0</v>
      </c>
      <c r="W161" s="492"/>
      <c r="X161" s="492"/>
      <c r="Y161" s="493"/>
      <c r="Z161" s="513">
        <f>Z143+Z145+Z147+Z149+Z151+Z153+Z155+Z157+Z159</f>
        <v>0</v>
      </c>
      <c r="AA161" s="492"/>
      <c r="AB161" s="492"/>
      <c r="AC161" s="492"/>
      <c r="AD161" s="513">
        <f>AD143+AD145+AD147+AD149+AD151+AD153+AD155+AD157+AD159</f>
        <v>0</v>
      </c>
      <c r="AE161" s="492"/>
      <c r="AF161" s="492"/>
      <c r="AG161" s="492"/>
      <c r="AH161" s="513">
        <f>AY161</f>
        <v>0</v>
      </c>
      <c r="AI161" s="492"/>
      <c r="AJ161" s="492"/>
      <c r="AK161" s="492"/>
      <c r="AL161" s="289"/>
      <c r="AM161" s="290"/>
      <c r="AN161" s="513">
        <f>BB161</f>
        <v>0</v>
      </c>
      <c r="AO161" s="492"/>
      <c r="AP161" s="492"/>
      <c r="AQ161" s="492"/>
      <c r="AR161" s="492"/>
      <c r="AS161" s="340"/>
      <c r="AW161" s="25"/>
      <c r="AY161" s="326">
        <f>AY143+AY145+AY147+AY149+AY151+AY153+AY155+AY157+AY159</f>
        <v>0</v>
      </c>
      <c r="AZ161" s="327"/>
      <c r="BA161" s="327"/>
      <c r="BB161" s="328">
        <f>BB160</f>
        <v>0</v>
      </c>
      <c r="BC161" s="329"/>
    </row>
    <row r="162" spans="2:55" ht="18" customHeight="1">
      <c r="B162" s="523"/>
      <c r="C162" s="524"/>
      <c r="D162" s="524"/>
      <c r="E162" s="525"/>
      <c r="F162" s="601"/>
      <c r="G162" s="532"/>
      <c r="H162" s="532"/>
      <c r="I162" s="532"/>
      <c r="J162" s="532"/>
      <c r="K162" s="532"/>
      <c r="L162" s="532"/>
      <c r="M162" s="532"/>
      <c r="N162" s="533"/>
      <c r="O162" s="523"/>
      <c r="P162" s="524"/>
      <c r="Q162" s="524"/>
      <c r="R162" s="524"/>
      <c r="S162" s="524"/>
      <c r="T162" s="524"/>
      <c r="U162" s="525"/>
      <c r="V162" s="496"/>
      <c r="W162" s="497"/>
      <c r="X162" s="497"/>
      <c r="Y162" s="517"/>
      <c r="Z162" s="496"/>
      <c r="AA162" s="497"/>
      <c r="AB162" s="497"/>
      <c r="AC162" s="497"/>
      <c r="AD162" s="496"/>
      <c r="AE162" s="497"/>
      <c r="AF162" s="497"/>
      <c r="AG162" s="497"/>
      <c r="AH162" s="496">
        <f>AZ162</f>
        <v>0</v>
      </c>
      <c r="AI162" s="497"/>
      <c r="AJ162" s="497"/>
      <c r="AK162" s="517"/>
      <c r="AL162" s="239"/>
      <c r="AM162" s="240"/>
      <c r="AN162" s="496">
        <f>BC162</f>
        <v>0</v>
      </c>
      <c r="AO162" s="497"/>
      <c r="AP162" s="497"/>
      <c r="AQ162" s="497"/>
      <c r="AR162" s="497"/>
      <c r="AS162" s="238"/>
      <c r="AU162" s="116"/>
      <c r="AW162" s="25"/>
      <c r="AY162" s="192"/>
      <c r="AZ162" s="193">
        <f>IF(AZ143+AZ145+AZ147+AZ149+AZ151+AZ153+AZ155+AZ157+AZ159=AY161,0,ROUNDDOWN(AZ143+AZ145+AZ147+AZ149+AZ151+AZ153+AZ155+AZ157+AZ159,0))</f>
        <v>0</v>
      </c>
      <c r="BA162" s="191"/>
      <c r="BB162" s="191"/>
      <c r="BC162" s="193">
        <f>IF(BC160=BB161,0,BC160)</f>
        <v>0</v>
      </c>
    </row>
    <row r="163" spans="2:55" ht="18" customHeight="1">
      <c r="AD163" s="1" t="str">
        <f>IF(AND($F160="",$V160+$V161&gt;0),"事業の種類を選択してください。","")</f>
        <v/>
      </c>
      <c r="AN163" s="397">
        <f>IF(AN160=0,0,AN160+IF(AN162=0,AN161,AN162))</f>
        <v>0</v>
      </c>
      <c r="AO163" s="397"/>
      <c r="AP163" s="397"/>
      <c r="AQ163" s="397"/>
      <c r="AR163" s="397"/>
      <c r="AW163" s="25"/>
    </row>
    <row r="164" spans="2:55" ht="31.9" customHeight="1">
      <c r="AN164" s="30"/>
      <c r="AO164" s="30"/>
      <c r="AP164" s="30"/>
      <c r="AQ164" s="30"/>
      <c r="AR164" s="30"/>
      <c r="AW164" s="25"/>
    </row>
    <row r="165" spans="2:55" ht="0" hidden="1" customHeight="1"/>
    <row r="166" spans="2:55" ht="0" hidden="1" customHeight="1"/>
    <row r="167" spans="2:55" ht="0" hidden="1" customHeight="1"/>
    <row r="168" spans="2:55" ht="0" hidden="1" customHeight="1"/>
    <row r="169" spans="2:55" ht="0" hidden="1" customHeight="1"/>
    <row r="170" spans="2:55" ht="0" hidden="1" customHeight="1"/>
    <row r="171" spans="2:55" ht="0" hidden="1" customHeight="1"/>
    <row r="172" spans="2:55" ht="0" hidden="1" customHeight="1"/>
    <row r="173" spans="2:55" ht="0" hidden="1" customHeight="1"/>
    <row r="174" spans="2:55" ht="0" hidden="1" customHeight="1"/>
    <row r="175" spans="2:55" ht="0" hidden="1" customHeight="1"/>
    <row r="176" spans="2:55" ht="0" hidden="1" customHeight="1"/>
    <row r="177" ht="0" hidden="1" customHeight="1"/>
    <row r="178" ht="0" hidden="1" customHeight="1"/>
    <row r="179" ht="0" hidden="1" customHeight="1"/>
    <row r="180" ht="0" hidden="1" customHeight="1"/>
    <row r="181" ht="0" hidden="1" customHeight="1"/>
    <row r="182" ht="0" hidden="1" customHeight="1"/>
    <row r="183" ht="0" hidden="1" customHeight="1"/>
    <row r="184" ht="0" hidden="1" customHeight="1"/>
    <row r="185" ht="0" hidden="1" customHeight="1"/>
    <row r="186" ht="0" hidden="1" customHeight="1"/>
    <row r="187" ht="0" hidden="1" customHeight="1"/>
    <row r="188" ht="0" hidden="1" customHeight="1"/>
    <row r="189" ht="0" hidden="1" customHeight="1"/>
    <row r="190" ht="0" hidden="1" customHeight="1"/>
    <row r="191" ht="0" hidden="1" customHeight="1"/>
    <row r="192" ht="0" hidden="1" customHeight="1"/>
    <row r="193" ht="0" hidden="1" customHeight="1"/>
    <row r="194" ht="0" hidden="1" customHeight="1"/>
    <row r="195" ht="0" hidden="1" customHeight="1"/>
    <row r="196" ht="0" hidden="1" customHeight="1"/>
    <row r="197" ht="0" hidden="1" customHeight="1"/>
    <row r="198" ht="0" hidden="1" customHeight="1"/>
    <row r="199" ht="0" hidden="1" customHeight="1"/>
    <row r="200" ht="0" hidden="1" customHeight="1"/>
    <row r="201" ht="0" hidden="1" customHeight="1"/>
    <row r="202" ht="0" hidden="1" customHeight="1"/>
    <row r="203" ht="0" hidden="1" customHeight="1"/>
    <row r="204" ht="0" hidden="1" customHeight="1"/>
    <row r="205" ht="0" hidden="1" customHeight="1"/>
    <row r="206" ht="0" hidden="1" customHeight="1"/>
    <row r="207" ht="0" hidden="1" customHeight="1"/>
    <row r="208" ht="0" hidden="1" customHeight="1"/>
    <row r="209" ht="0" hidden="1" customHeight="1"/>
    <row r="210" ht="0" hidden="1" customHeight="1"/>
    <row r="211" ht="0" hidden="1" customHeight="1"/>
    <row r="212" ht="0" hidden="1" customHeight="1"/>
    <row r="213" ht="0" hidden="1" customHeight="1"/>
    <row r="214" ht="0" hidden="1" customHeight="1"/>
    <row r="215" ht="0" hidden="1" customHeight="1"/>
    <row r="216" ht="0" hidden="1" customHeight="1"/>
    <row r="217" ht="0" hidden="1" customHeight="1"/>
    <row r="218" ht="0" hidden="1" customHeight="1"/>
    <row r="219" ht="0" hidden="1" customHeight="1"/>
    <row r="220" ht="0" hidden="1" customHeight="1"/>
    <row r="221" ht="0" hidden="1" customHeight="1"/>
    <row r="222" ht="0" hidden="1" customHeight="1"/>
    <row r="223" ht="0" hidden="1" customHeight="1"/>
    <row r="224" ht="0" hidden="1" customHeight="1"/>
    <row r="225" ht="0" hidden="1" customHeight="1"/>
    <row r="226" ht="0" hidden="1" customHeight="1"/>
    <row r="227" ht="0" hidden="1" customHeight="1"/>
    <row r="228" ht="0" hidden="1" customHeight="1"/>
    <row r="229" ht="0" hidden="1" customHeight="1"/>
    <row r="230" ht="0" hidden="1" customHeight="1"/>
    <row r="231" ht="0" hidden="1" customHeight="1"/>
    <row r="232" ht="0" hidden="1" customHeight="1"/>
    <row r="233" ht="0" hidden="1" customHeight="1"/>
    <row r="234" ht="0" hidden="1" customHeight="1"/>
    <row r="235" ht="0" hidden="1" customHeight="1"/>
    <row r="236" ht="0" hidden="1" customHeight="1"/>
    <row r="237" ht="0" hidden="1" customHeight="1"/>
    <row r="238" ht="0" hidden="1" customHeight="1"/>
    <row r="239" ht="0" hidden="1" customHeight="1"/>
    <row r="240" ht="0" hidden="1" customHeight="1"/>
    <row r="241" ht="0" hidden="1" customHeight="1"/>
    <row r="242" ht="0" hidden="1" customHeight="1"/>
    <row r="243" ht="0" hidden="1" customHeight="1"/>
    <row r="244" ht="0" hidden="1" customHeight="1"/>
    <row r="245" ht="0" hidden="1" customHeight="1"/>
    <row r="246" ht="0" hidden="1" customHeight="1"/>
    <row r="247" ht="0" hidden="1" customHeight="1"/>
    <row r="248" ht="0" hidden="1" customHeight="1"/>
    <row r="249" ht="0" hidden="1" customHeight="1"/>
    <row r="250" ht="0" hidden="1" customHeight="1"/>
    <row r="251" ht="0" hidden="1" customHeight="1"/>
    <row r="252" ht="0" hidden="1" customHeight="1"/>
    <row r="253" ht="0" hidden="1" customHeight="1"/>
    <row r="254" ht="0" hidden="1" customHeight="1"/>
    <row r="255" ht="0" hidden="1" customHeight="1"/>
    <row r="256" ht="0" hidden="1" customHeight="1"/>
    <row r="257" ht="0" hidden="1" customHeight="1"/>
    <row r="258" ht="0" hidden="1" customHeight="1"/>
    <row r="259" ht="0" hidden="1" customHeight="1"/>
    <row r="260" ht="0" hidden="1" customHeight="1"/>
    <row r="261" ht="0" hidden="1" customHeight="1"/>
    <row r="262" ht="0" hidden="1" customHeight="1"/>
    <row r="263" ht="0" hidden="1" customHeight="1"/>
    <row r="264" ht="0" hidden="1" customHeight="1"/>
    <row r="265" ht="0" hidden="1" customHeight="1"/>
    <row r="266" ht="0" hidden="1" customHeight="1"/>
    <row r="267" ht="0" hidden="1" customHeight="1"/>
    <row r="268" ht="0" hidden="1" customHeight="1"/>
    <row r="269" ht="0" hidden="1" customHeight="1"/>
    <row r="270" ht="0" hidden="1" customHeight="1"/>
    <row r="271" ht="0" hidden="1" customHeight="1"/>
    <row r="272" ht="0" hidden="1" customHeight="1"/>
    <row r="273" ht="0" hidden="1" customHeight="1"/>
    <row r="274" ht="0" hidden="1" customHeight="1"/>
    <row r="275" ht="0" hidden="1" customHeight="1"/>
    <row r="276" ht="0" hidden="1" customHeight="1"/>
    <row r="277" ht="0" hidden="1" customHeight="1"/>
    <row r="278" ht="0" hidden="1" customHeight="1"/>
    <row r="279" ht="0" hidden="1" customHeight="1"/>
    <row r="280" ht="0" hidden="1" customHeight="1"/>
    <row r="281" ht="0" hidden="1" customHeight="1"/>
    <row r="282" ht="0" hidden="1" customHeight="1"/>
    <row r="283" ht="0" hidden="1" customHeight="1"/>
    <row r="284" ht="0" hidden="1" customHeight="1"/>
    <row r="285" ht="0" hidden="1" customHeight="1"/>
    <row r="286" ht="0" hidden="1" customHeight="1"/>
    <row r="287" ht="0" hidden="1" customHeight="1"/>
    <row r="288" ht="0" hidden="1" customHeight="1"/>
    <row r="289" ht="0" hidden="1" customHeight="1"/>
    <row r="290" ht="0" hidden="1" customHeight="1"/>
    <row r="291" ht="0" hidden="1" customHeight="1"/>
    <row r="292" ht="0" hidden="1" customHeight="1"/>
    <row r="293" ht="0" hidden="1" customHeight="1"/>
    <row r="294" ht="0" hidden="1" customHeight="1"/>
    <row r="295" ht="0" hidden="1" customHeight="1"/>
    <row r="296" ht="0" hidden="1" customHeight="1"/>
    <row r="297" ht="0" hidden="1" customHeight="1"/>
    <row r="298" ht="0" hidden="1" customHeight="1"/>
    <row r="299" ht="0" hidden="1" customHeight="1"/>
    <row r="300" ht="0" hidden="1" customHeight="1"/>
    <row r="301" ht="0" hidden="1" customHeight="1"/>
    <row r="302" ht="0" hidden="1" customHeight="1"/>
    <row r="303" ht="0" hidden="1" customHeight="1"/>
    <row r="304" ht="0" hidden="1" customHeight="1"/>
    <row r="305" ht="0" hidden="1" customHeight="1"/>
    <row r="306" ht="0" hidden="1" customHeight="1"/>
    <row r="307" ht="0" hidden="1" customHeight="1"/>
    <row r="308" ht="0" hidden="1" customHeight="1"/>
    <row r="309" ht="0" hidden="1" customHeight="1"/>
    <row r="310" ht="0" hidden="1" customHeight="1"/>
    <row r="311" ht="0" hidden="1" customHeight="1"/>
    <row r="312" ht="0" hidden="1" customHeight="1"/>
    <row r="313" ht="0" hidden="1" customHeight="1"/>
    <row r="314" ht="0" hidden="1" customHeight="1"/>
    <row r="315" ht="0" hidden="1" customHeight="1"/>
    <row r="316" ht="0" hidden="1" customHeight="1"/>
    <row r="317" ht="0" hidden="1" customHeight="1"/>
    <row r="318" ht="0" hidden="1" customHeight="1"/>
    <row r="319" ht="0" hidden="1" customHeight="1"/>
    <row r="320" ht="0" hidden="1" customHeight="1"/>
    <row r="321" ht="0" hidden="1" customHeight="1"/>
    <row r="322" ht="0" hidden="1" customHeight="1"/>
    <row r="323" ht="0" hidden="1" customHeight="1"/>
    <row r="324" ht="0" hidden="1" customHeight="1"/>
    <row r="325" ht="0" hidden="1" customHeight="1"/>
    <row r="326" ht="0" hidden="1" customHeight="1"/>
    <row r="327" ht="0" hidden="1" customHeight="1"/>
    <row r="328" ht="0" hidden="1" customHeight="1"/>
    <row r="329" ht="0" hidden="1" customHeight="1"/>
    <row r="330" ht="0" hidden="1" customHeight="1"/>
    <row r="331" ht="0" hidden="1" customHeight="1"/>
    <row r="332" ht="0" hidden="1" customHeight="1"/>
    <row r="333" ht="0" hidden="1" customHeight="1"/>
    <row r="334" ht="0" hidden="1" customHeight="1"/>
    <row r="335" ht="0" hidden="1" customHeight="1"/>
    <row r="336" ht="0" hidden="1" customHeight="1"/>
    <row r="337" ht="0" hidden="1" customHeight="1"/>
    <row r="338" ht="0" hidden="1" customHeight="1"/>
    <row r="339" ht="0" hidden="1" customHeight="1"/>
    <row r="340" ht="0" hidden="1" customHeight="1"/>
    <row r="341" ht="0" hidden="1" customHeight="1"/>
    <row r="342" ht="0" hidden="1" customHeight="1"/>
    <row r="343" ht="0" hidden="1" customHeight="1"/>
    <row r="344" ht="0" hidden="1" customHeight="1"/>
    <row r="345" ht="0" hidden="1" customHeight="1"/>
    <row r="346" ht="0" hidden="1" customHeight="1"/>
    <row r="347" ht="0" hidden="1" customHeight="1"/>
    <row r="348" ht="0" hidden="1" customHeight="1"/>
    <row r="349" ht="0" hidden="1" customHeight="1"/>
    <row r="350" ht="0" hidden="1" customHeight="1"/>
    <row r="351" ht="0" hidden="1" customHeight="1"/>
    <row r="352" ht="0" hidden="1" customHeight="1"/>
    <row r="353" ht="0" hidden="1" customHeight="1"/>
    <row r="354" ht="0" hidden="1" customHeight="1"/>
    <row r="355" ht="0" hidden="1" customHeight="1"/>
    <row r="356" ht="0" hidden="1" customHeight="1"/>
    <row r="357" ht="0" hidden="1" customHeight="1"/>
    <row r="358" ht="0" hidden="1" customHeight="1"/>
    <row r="359" ht="0" hidden="1" customHeight="1"/>
    <row r="360" ht="0" hidden="1" customHeight="1"/>
    <row r="361" ht="0" hidden="1" customHeight="1"/>
    <row r="362" ht="0" hidden="1" customHeight="1"/>
    <row r="363" ht="0" hidden="1" customHeight="1"/>
    <row r="364" ht="0" hidden="1" customHeight="1"/>
    <row r="365" ht="0" hidden="1" customHeight="1"/>
    <row r="366" ht="0" hidden="1" customHeight="1"/>
    <row r="367" ht="0" hidden="1" customHeight="1"/>
    <row r="368" ht="0" hidden="1" customHeight="1"/>
    <row r="369" ht="0" hidden="1" customHeight="1"/>
    <row r="370" ht="0" hidden="1" customHeight="1"/>
    <row r="371" ht="0" hidden="1" customHeight="1"/>
    <row r="372" ht="0" hidden="1" customHeight="1"/>
    <row r="373" ht="0" hidden="1" customHeight="1"/>
    <row r="374" ht="0" hidden="1" customHeight="1"/>
    <row r="375" ht="0" hidden="1" customHeight="1"/>
    <row r="376" ht="0" hidden="1" customHeight="1"/>
    <row r="377" ht="0" hidden="1" customHeight="1"/>
    <row r="378" ht="0" hidden="1" customHeight="1"/>
    <row r="379" ht="0" hidden="1" customHeight="1"/>
    <row r="380" ht="0" hidden="1" customHeight="1"/>
    <row r="381" ht="0" hidden="1" customHeight="1"/>
    <row r="382" ht="0" hidden="1" customHeight="1"/>
    <row r="383" ht="0" hidden="1" customHeight="1"/>
    <row r="384" ht="0" hidden="1" customHeight="1"/>
    <row r="385" ht="0" hidden="1" customHeight="1"/>
    <row r="386" ht="0" hidden="1" customHeight="1"/>
    <row r="387" ht="0" hidden="1" customHeight="1"/>
    <row r="388" ht="0" hidden="1" customHeight="1"/>
    <row r="389" ht="0" hidden="1" customHeight="1"/>
    <row r="390" ht="0" hidden="1" customHeight="1"/>
    <row r="391" ht="0" hidden="1" customHeight="1"/>
    <row r="392" ht="0" hidden="1" customHeight="1"/>
    <row r="393" ht="0" hidden="1" customHeight="1"/>
    <row r="394" ht="0" hidden="1" customHeight="1"/>
    <row r="395" ht="0" hidden="1" customHeight="1"/>
    <row r="396" ht="0" hidden="1" customHeight="1"/>
    <row r="397" ht="0" hidden="1" customHeight="1"/>
    <row r="398" ht="0" hidden="1" customHeight="1"/>
    <row r="399" ht="0" hidden="1" customHeight="1"/>
    <row r="400" ht="0" hidden="1" customHeight="1"/>
    <row r="401" ht="0" hidden="1" customHeight="1"/>
    <row r="402" ht="0" hidden="1" customHeight="1"/>
    <row r="403" ht="0" hidden="1" customHeight="1"/>
    <row r="404" ht="0" hidden="1" customHeight="1"/>
    <row r="405" ht="0" hidden="1" customHeight="1"/>
    <row r="406" ht="0" hidden="1" customHeight="1"/>
    <row r="407" ht="0" hidden="1" customHeight="1"/>
    <row r="408" ht="0" hidden="1" customHeight="1"/>
    <row r="409" ht="0" hidden="1" customHeight="1"/>
    <row r="410" ht="0" hidden="1" customHeight="1"/>
    <row r="411" ht="0" hidden="1" customHeight="1"/>
    <row r="412" ht="0" hidden="1" customHeight="1"/>
    <row r="413" ht="0" hidden="1" customHeight="1"/>
    <row r="414" ht="0" hidden="1" customHeight="1"/>
    <row r="415" ht="0" hidden="1" customHeight="1"/>
    <row r="416" ht="0" hidden="1" customHeight="1"/>
    <row r="417" ht="0" hidden="1" customHeight="1"/>
    <row r="418" ht="0" hidden="1" customHeight="1"/>
    <row r="419" ht="0" hidden="1" customHeight="1"/>
    <row r="420" ht="0" hidden="1" customHeight="1"/>
    <row r="421" ht="0" hidden="1" customHeight="1"/>
    <row r="422" ht="0" hidden="1" customHeight="1"/>
    <row r="423" ht="0" hidden="1" customHeight="1"/>
    <row r="424" ht="0" hidden="1" customHeight="1"/>
    <row r="425" ht="0" hidden="1" customHeight="1"/>
    <row r="426" ht="0" hidden="1" customHeight="1"/>
    <row r="427" ht="0" hidden="1" customHeight="1"/>
    <row r="428" ht="0" hidden="1" customHeight="1"/>
    <row r="429" ht="0" hidden="1" customHeight="1"/>
    <row r="430" ht="0" hidden="1" customHeight="1"/>
    <row r="431" ht="0" hidden="1" customHeight="1"/>
    <row r="432" ht="0" hidden="1" customHeight="1"/>
    <row r="433" ht="0" hidden="1" customHeight="1"/>
    <row r="434" ht="0" hidden="1" customHeight="1"/>
    <row r="435" ht="0" hidden="1" customHeight="1"/>
    <row r="436" ht="0" hidden="1" customHeight="1"/>
    <row r="437" ht="0" hidden="1" customHeight="1"/>
    <row r="438" ht="0" hidden="1" customHeight="1"/>
    <row r="439" ht="0" hidden="1" customHeight="1"/>
    <row r="440" ht="0" hidden="1" customHeight="1"/>
    <row r="441" ht="0" hidden="1" customHeight="1"/>
    <row r="442" ht="0" hidden="1" customHeight="1"/>
    <row r="443" ht="0" hidden="1" customHeight="1"/>
    <row r="444" ht="0" hidden="1" customHeight="1"/>
    <row r="445" ht="0" hidden="1" customHeight="1"/>
    <row r="446" ht="0" hidden="1" customHeight="1"/>
    <row r="447" ht="0" hidden="1" customHeight="1"/>
    <row r="448" ht="0" hidden="1" customHeight="1"/>
    <row r="449" ht="0" hidden="1" customHeight="1"/>
    <row r="450" ht="0" hidden="1" customHeight="1"/>
    <row r="451" ht="0" hidden="1" customHeight="1"/>
    <row r="452" ht="0" hidden="1" customHeight="1"/>
    <row r="453" ht="0" hidden="1" customHeight="1"/>
    <row r="454" ht="0" hidden="1" customHeight="1"/>
    <row r="455" ht="0" hidden="1" customHeight="1"/>
    <row r="456" ht="0" hidden="1" customHeight="1"/>
    <row r="457" ht="0" hidden="1" customHeight="1"/>
    <row r="458" ht="0" hidden="1" customHeight="1"/>
    <row r="459" ht="0" hidden="1" customHeight="1"/>
    <row r="460" ht="0" hidden="1" customHeight="1"/>
    <row r="461" ht="0" hidden="1" customHeight="1"/>
    <row r="462" ht="0" hidden="1" customHeight="1"/>
    <row r="463" ht="0" hidden="1" customHeight="1"/>
    <row r="464" ht="0" hidden="1" customHeight="1"/>
    <row r="465" ht="0" hidden="1" customHeight="1"/>
    <row r="466" ht="0" hidden="1" customHeight="1"/>
    <row r="467" ht="0" hidden="1" customHeight="1"/>
    <row r="468" ht="0" hidden="1" customHeight="1"/>
    <row r="469" ht="0" hidden="1" customHeight="1"/>
    <row r="470" ht="0" hidden="1" customHeight="1"/>
    <row r="471" ht="0" hidden="1" customHeight="1"/>
    <row r="472" ht="0" hidden="1" customHeight="1"/>
    <row r="473" ht="0" hidden="1" customHeight="1"/>
    <row r="474" ht="0" hidden="1" customHeight="1"/>
    <row r="475" ht="0" hidden="1" customHeight="1"/>
    <row r="476" ht="0" hidden="1" customHeight="1"/>
    <row r="477" ht="0" hidden="1" customHeight="1"/>
    <row r="478" ht="0" hidden="1" customHeight="1"/>
    <row r="479" ht="0" hidden="1" customHeight="1"/>
    <row r="480" ht="0" hidden="1" customHeight="1"/>
    <row r="481" ht="0" hidden="1" customHeight="1"/>
    <row r="482" ht="0" hidden="1" customHeight="1"/>
    <row r="483" ht="0" hidden="1" customHeight="1"/>
    <row r="484" ht="0" hidden="1" customHeight="1"/>
    <row r="485" ht="0" hidden="1" customHeight="1"/>
    <row r="486" ht="0" hidden="1" customHeight="1"/>
    <row r="487" ht="0" hidden="1" customHeight="1"/>
    <row r="488" ht="0" hidden="1" customHeight="1"/>
    <row r="489" ht="0" hidden="1" customHeight="1"/>
    <row r="490" ht="0" hidden="1" customHeight="1"/>
    <row r="491" ht="0" hidden="1" customHeight="1"/>
    <row r="492" ht="0" hidden="1" customHeight="1"/>
    <row r="493" ht="0" hidden="1" customHeight="1"/>
    <row r="494" ht="0" hidden="1" customHeight="1"/>
    <row r="495" ht="0" hidden="1" customHeight="1"/>
    <row r="496" ht="0" hidden="1" customHeight="1"/>
    <row r="497" ht="0" hidden="1" customHeight="1"/>
    <row r="498" ht="0" hidden="1" customHeight="1"/>
    <row r="499" ht="0" hidden="1" customHeight="1"/>
    <row r="500" ht="0" hidden="1" customHeight="1"/>
    <row r="501" ht="0" hidden="1" customHeight="1"/>
    <row r="502" ht="0" hidden="1" customHeight="1"/>
    <row r="503" ht="0" hidden="1" customHeight="1"/>
    <row r="504" ht="0" hidden="1" customHeight="1"/>
    <row r="505" ht="0" hidden="1" customHeight="1"/>
    <row r="506" ht="0" hidden="1" customHeight="1"/>
    <row r="507" ht="0" hidden="1" customHeight="1"/>
    <row r="508" ht="0" hidden="1" customHeight="1"/>
    <row r="509" ht="0" hidden="1" customHeight="1"/>
    <row r="510" ht="0" hidden="1" customHeight="1"/>
    <row r="511" ht="0" hidden="1" customHeight="1"/>
    <row r="512" ht="0" hidden="1" customHeight="1"/>
    <row r="513" ht="0" hidden="1" customHeight="1"/>
    <row r="514" ht="0" hidden="1" customHeight="1"/>
    <row r="515" ht="0" hidden="1" customHeight="1"/>
    <row r="516" ht="0" hidden="1" customHeight="1"/>
    <row r="517" ht="0" hidden="1" customHeight="1"/>
    <row r="518" ht="0" hidden="1" customHeight="1"/>
    <row r="519" ht="0" hidden="1" customHeight="1"/>
    <row r="520" ht="0" hidden="1" customHeight="1"/>
    <row r="521" ht="0" hidden="1" customHeight="1"/>
    <row r="522" ht="0" hidden="1" customHeight="1"/>
    <row r="523" ht="0" hidden="1" customHeight="1"/>
    <row r="524" ht="0" hidden="1" customHeight="1"/>
    <row r="525" ht="0" hidden="1" customHeight="1"/>
    <row r="526" ht="0" hidden="1" customHeight="1"/>
    <row r="527" ht="0" hidden="1" customHeight="1"/>
    <row r="528" ht="0" hidden="1" customHeight="1"/>
    <row r="529" ht="0" hidden="1" customHeight="1"/>
    <row r="530" ht="0" hidden="1" customHeight="1"/>
    <row r="531" ht="0" hidden="1" customHeight="1"/>
    <row r="532" ht="0" hidden="1" customHeight="1"/>
    <row r="533" ht="0" hidden="1" customHeight="1"/>
    <row r="534" ht="0" hidden="1" customHeight="1"/>
    <row r="535" ht="0" hidden="1" customHeight="1"/>
    <row r="536" ht="0" hidden="1" customHeight="1"/>
    <row r="537" ht="0" hidden="1" customHeight="1"/>
    <row r="538" ht="0" hidden="1" customHeight="1"/>
    <row r="539" ht="0" hidden="1" customHeight="1"/>
    <row r="540" ht="0" hidden="1" customHeight="1"/>
    <row r="541" ht="0" hidden="1" customHeight="1"/>
    <row r="542" ht="0" hidden="1" customHeight="1"/>
    <row r="543" ht="0" hidden="1" customHeight="1"/>
    <row r="544" ht="0" hidden="1" customHeight="1"/>
    <row r="545" ht="0" hidden="1" customHeight="1"/>
    <row r="546" ht="0" hidden="1" customHeight="1"/>
    <row r="547" ht="0" hidden="1" customHeight="1"/>
    <row r="548" ht="0" hidden="1" customHeight="1"/>
    <row r="549" ht="0" hidden="1" customHeight="1"/>
    <row r="550" ht="0" hidden="1" customHeight="1"/>
    <row r="551" ht="0" hidden="1" customHeight="1"/>
    <row r="552" ht="0" hidden="1" customHeight="1"/>
    <row r="553" ht="0" hidden="1" customHeight="1"/>
    <row r="554" ht="0" hidden="1" customHeight="1"/>
    <row r="555" ht="0" hidden="1" customHeight="1"/>
    <row r="556" ht="0" hidden="1" customHeight="1"/>
    <row r="557" ht="0" hidden="1" customHeight="1"/>
    <row r="558" ht="0" hidden="1" customHeight="1"/>
    <row r="559" ht="0" hidden="1" customHeight="1"/>
    <row r="560" ht="0" hidden="1" customHeight="1"/>
    <row r="561" ht="0" hidden="1" customHeight="1"/>
    <row r="562" ht="0" hidden="1" customHeight="1"/>
    <row r="563" ht="0" hidden="1" customHeight="1"/>
    <row r="564" ht="0" hidden="1" customHeight="1"/>
    <row r="565" ht="0" hidden="1" customHeight="1"/>
    <row r="566" ht="0" hidden="1" customHeight="1"/>
    <row r="567" ht="0" hidden="1" customHeight="1"/>
    <row r="568" ht="0" hidden="1" customHeight="1"/>
    <row r="569" ht="0" hidden="1" customHeight="1"/>
    <row r="570" ht="0" hidden="1" customHeight="1"/>
    <row r="571" ht="0" hidden="1" customHeight="1"/>
    <row r="572" ht="0" hidden="1" customHeight="1"/>
    <row r="573" ht="0" hidden="1" customHeight="1"/>
    <row r="574" ht="0" hidden="1" customHeight="1"/>
    <row r="575" ht="0" hidden="1" customHeight="1"/>
    <row r="576" ht="0" hidden="1" customHeight="1"/>
    <row r="577" ht="0" hidden="1" customHeight="1"/>
    <row r="578" ht="0" hidden="1" customHeight="1"/>
    <row r="579" ht="0" hidden="1" customHeight="1"/>
    <row r="580" ht="0" hidden="1" customHeight="1"/>
    <row r="581" ht="0" hidden="1" customHeight="1"/>
    <row r="582" ht="0" hidden="1" customHeight="1"/>
    <row r="583" ht="0" hidden="1" customHeight="1"/>
    <row r="584" ht="0" hidden="1" customHeight="1"/>
    <row r="585" ht="0" hidden="1" customHeight="1"/>
    <row r="586" ht="0" hidden="1" customHeight="1"/>
    <row r="587" ht="0" hidden="1" customHeight="1"/>
    <row r="588" ht="0" hidden="1" customHeight="1"/>
    <row r="589" ht="0" hidden="1" customHeight="1"/>
    <row r="590" ht="0" hidden="1" customHeight="1"/>
    <row r="591" ht="0" hidden="1" customHeight="1"/>
    <row r="592" ht="0" hidden="1" customHeight="1"/>
    <row r="593" ht="0" hidden="1" customHeight="1"/>
    <row r="594" ht="0" hidden="1" customHeight="1"/>
    <row r="595" ht="0" hidden="1" customHeight="1"/>
    <row r="596" ht="0" hidden="1" customHeight="1"/>
    <row r="597" ht="0" hidden="1" customHeight="1"/>
    <row r="598" ht="0" hidden="1" customHeight="1"/>
    <row r="599" ht="0" hidden="1" customHeight="1"/>
    <row r="600" ht="0" hidden="1" customHeight="1"/>
    <row r="601" ht="0" hidden="1" customHeight="1"/>
    <row r="602" ht="0" hidden="1" customHeight="1"/>
    <row r="603" ht="0" hidden="1" customHeight="1"/>
    <row r="604" ht="0" hidden="1" customHeight="1"/>
    <row r="605" ht="0" hidden="1" customHeight="1"/>
    <row r="606" ht="0" hidden="1" customHeight="1"/>
    <row r="607" ht="0" hidden="1" customHeight="1"/>
    <row r="608" ht="0" hidden="1" customHeight="1"/>
    <row r="609" ht="0" hidden="1" customHeight="1"/>
    <row r="610" ht="0" hidden="1" customHeight="1"/>
    <row r="611" ht="0" hidden="1" customHeight="1"/>
    <row r="612" ht="0" hidden="1" customHeight="1"/>
    <row r="613" ht="0" hidden="1" customHeight="1"/>
    <row r="614" ht="0" hidden="1" customHeight="1"/>
    <row r="615" ht="0" hidden="1" customHeight="1"/>
    <row r="616" ht="0" hidden="1" customHeight="1"/>
    <row r="617" ht="0" hidden="1" customHeight="1"/>
    <row r="618" ht="0" hidden="1" customHeight="1"/>
    <row r="619" ht="0" hidden="1" customHeight="1"/>
    <row r="620" ht="0" hidden="1" customHeight="1"/>
    <row r="621" ht="0" hidden="1" customHeight="1"/>
    <row r="622" ht="0" hidden="1" customHeight="1"/>
    <row r="623" ht="0" hidden="1" customHeight="1"/>
    <row r="624" ht="0" hidden="1" customHeight="1"/>
    <row r="625" ht="0" hidden="1" customHeight="1"/>
    <row r="626" ht="0" hidden="1" customHeight="1"/>
    <row r="627" ht="0" hidden="1" customHeight="1"/>
    <row r="628" ht="0" hidden="1" customHeight="1"/>
    <row r="629" ht="0" hidden="1" customHeight="1"/>
    <row r="630" ht="0" hidden="1" customHeight="1"/>
    <row r="631" ht="0" hidden="1" customHeight="1"/>
    <row r="632" ht="0" hidden="1" customHeight="1"/>
    <row r="633" ht="0" hidden="1" customHeight="1"/>
    <row r="634" ht="0" hidden="1" customHeight="1"/>
    <row r="635" ht="0" hidden="1" customHeight="1"/>
    <row r="636" ht="0" hidden="1" customHeight="1"/>
    <row r="637" ht="0" hidden="1" customHeight="1"/>
    <row r="638" ht="0" hidden="1" customHeight="1"/>
    <row r="639" ht="0" hidden="1" customHeight="1"/>
    <row r="640" ht="0" hidden="1" customHeight="1"/>
    <row r="641" ht="0" hidden="1" customHeight="1"/>
    <row r="642" ht="0" hidden="1" customHeight="1"/>
    <row r="643" ht="0" hidden="1" customHeight="1"/>
    <row r="644" ht="0" hidden="1" customHeight="1"/>
    <row r="645" ht="0" hidden="1" customHeight="1"/>
    <row r="646" ht="0" hidden="1" customHeight="1"/>
    <row r="647" ht="0" hidden="1" customHeight="1"/>
    <row r="648" ht="0" hidden="1" customHeight="1"/>
    <row r="649" ht="0" hidden="1" customHeight="1"/>
    <row r="650" ht="0" hidden="1" customHeight="1"/>
    <row r="651" ht="0" hidden="1" customHeight="1"/>
    <row r="652" ht="0" hidden="1" customHeight="1"/>
    <row r="653" ht="0" hidden="1" customHeight="1"/>
    <row r="654" ht="0" hidden="1" customHeight="1"/>
    <row r="655" ht="0" hidden="1" customHeight="1"/>
    <row r="656" ht="0" hidden="1" customHeight="1"/>
    <row r="657" ht="0" hidden="1" customHeight="1"/>
    <row r="658" ht="0" hidden="1" customHeight="1"/>
    <row r="659" ht="0" hidden="1" customHeight="1"/>
    <row r="660" ht="0" hidden="1" customHeight="1"/>
    <row r="661" ht="0" hidden="1" customHeight="1"/>
    <row r="662" ht="0" hidden="1" customHeight="1"/>
    <row r="663" ht="0" hidden="1" customHeight="1"/>
    <row r="664" ht="0" hidden="1" customHeight="1"/>
    <row r="665" ht="0" hidden="1" customHeight="1"/>
    <row r="666" ht="0" hidden="1" customHeight="1"/>
    <row r="667" ht="0" hidden="1" customHeight="1"/>
    <row r="668" ht="0" hidden="1" customHeight="1"/>
    <row r="669" ht="0" hidden="1" customHeight="1"/>
    <row r="670" ht="0" hidden="1" customHeight="1"/>
    <row r="671" ht="0" hidden="1" customHeight="1"/>
    <row r="672" ht="0" hidden="1" customHeight="1"/>
    <row r="673" ht="0" hidden="1" customHeight="1"/>
    <row r="674" ht="0" hidden="1" customHeight="1"/>
    <row r="675" ht="0" hidden="1" customHeight="1"/>
    <row r="676" ht="0" hidden="1" customHeight="1"/>
    <row r="677" ht="0" hidden="1" customHeight="1"/>
    <row r="678" ht="0" hidden="1" customHeight="1"/>
    <row r="679" ht="0" hidden="1" customHeight="1"/>
    <row r="680" ht="0" hidden="1" customHeight="1"/>
    <row r="681" ht="0" hidden="1" customHeight="1"/>
    <row r="682" ht="0" hidden="1" customHeight="1"/>
    <row r="683" ht="0" hidden="1" customHeight="1"/>
    <row r="684" ht="0" hidden="1" customHeight="1"/>
    <row r="685" ht="0" hidden="1" customHeight="1"/>
    <row r="686" ht="0" hidden="1" customHeight="1"/>
    <row r="687" ht="0" hidden="1" customHeight="1"/>
    <row r="688" ht="0" hidden="1" customHeight="1"/>
    <row r="689" ht="0" hidden="1" customHeight="1"/>
    <row r="690" ht="0" hidden="1" customHeight="1"/>
    <row r="691" ht="0" hidden="1" customHeight="1"/>
    <row r="692" ht="0" hidden="1" customHeight="1"/>
    <row r="693" ht="0" hidden="1" customHeight="1"/>
    <row r="694" ht="0" hidden="1" customHeight="1"/>
    <row r="695" ht="0" hidden="1" customHeight="1"/>
    <row r="696" ht="0" hidden="1" customHeight="1"/>
    <row r="697" ht="0" hidden="1" customHeight="1"/>
    <row r="698" ht="0" hidden="1" customHeight="1"/>
    <row r="699" ht="0" hidden="1" customHeight="1"/>
    <row r="700" ht="0" hidden="1" customHeight="1"/>
    <row r="701" ht="0" hidden="1" customHeight="1"/>
    <row r="702" ht="0" hidden="1" customHeight="1"/>
    <row r="703" ht="0" hidden="1" customHeight="1"/>
    <row r="704" ht="0" hidden="1" customHeight="1"/>
    <row r="705" ht="0" hidden="1" customHeight="1"/>
    <row r="706" ht="0" hidden="1" customHeight="1"/>
    <row r="707" ht="0" hidden="1" customHeight="1"/>
    <row r="708" ht="0" hidden="1" customHeight="1"/>
    <row r="709" ht="0" hidden="1" customHeight="1"/>
    <row r="710" ht="0" hidden="1" customHeight="1"/>
    <row r="711" ht="0" hidden="1" customHeight="1"/>
    <row r="712" ht="0" hidden="1" customHeight="1"/>
    <row r="713" ht="0" hidden="1" customHeight="1"/>
    <row r="714" ht="0" hidden="1" customHeight="1"/>
    <row r="715" ht="0" hidden="1" customHeight="1"/>
    <row r="716" ht="0" hidden="1" customHeight="1"/>
    <row r="717" ht="0" hidden="1" customHeight="1"/>
    <row r="718" ht="0" hidden="1" customHeight="1"/>
    <row r="719" ht="0" hidden="1" customHeight="1"/>
    <row r="720" ht="0" hidden="1" customHeight="1"/>
    <row r="721" ht="0" hidden="1" customHeight="1"/>
    <row r="722" ht="0" hidden="1" customHeight="1"/>
    <row r="723" ht="0" hidden="1" customHeight="1"/>
    <row r="724" ht="0" hidden="1" customHeight="1"/>
    <row r="725" ht="0" hidden="1" customHeight="1"/>
    <row r="726" ht="0" hidden="1" customHeight="1"/>
    <row r="727" ht="0" hidden="1" customHeight="1"/>
    <row r="728" ht="0" hidden="1" customHeight="1"/>
    <row r="729" ht="0" hidden="1" customHeight="1"/>
    <row r="730" ht="0" hidden="1" customHeight="1"/>
    <row r="731" ht="0" hidden="1" customHeight="1"/>
    <row r="732" ht="0" hidden="1" customHeight="1"/>
    <row r="733" ht="0" hidden="1" customHeight="1"/>
    <row r="734" ht="0" hidden="1" customHeight="1"/>
    <row r="735" ht="0" hidden="1" customHeight="1"/>
    <row r="736" ht="0" hidden="1" customHeight="1"/>
    <row r="737" ht="0" hidden="1" customHeight="1"/>
    <row r="738" ht="0" hidden="1" customHeight="1"/>
    <row r="739" ht="0" hidden="1" customHeight="1"/>
    <row r="740" ht="0" hidden="1" customHeight="1"/>
    <row r="741" ht="0" hidden="1" customHeight="1"/>
    <row r="742" ht="0" hidden="1" customHeight="1"/>
    <row r="743" ht="0" hidden="1" customHeight="1"/>
    <row r="744" ht="0" hidden="1" customHeight="1"/>
    <row r="745" ht="0" hidden="1" customHeight="1"/>
    <row r="746" ht="0" hidden="1" customHeight="1"/>
    <row r="747" ht="0" hidden="1" customHeight="1"/>
    <row r="748" ht="0" hidden="1" customHeight="1"/>
    <row r="749" ht="0" hidden="1" customHeight="1"/>
    <row r="750" ht="0" hidden="1" customHeight="1"/>
    <row r="751" ht="0" hidden="1" customHeight="1"/>
    <row r="752" ht="0" hidden="1" customHeight="1"/>
    <row r="753" ht="0" hidden="1" customHeight="1"/>
    <row r="754" ht="0" hidden="1" customHeight="1"/>
    <row r="755" ht="0" hidden="1" customHeight="1"/>
    <row r="756" ht="0" hidden="1" customHeight="1"/>
    <row r="757" ht="0" hidden="1" customHeight="1"/>
    <row r="758" ht="0" hidden="1" customHeight="1"/>
    <row r="759" ht="0" hidden="1" customHeight="1"/>
    <row r="760" ht="0" hidden="1" customHeight="1"/>
    <row r="761" ht="0" hidden="1" customHeight="1"/>
    <row r="762" ht="0" hidden="1" customHeight="1"/>
    <row r="763" ht="0" hidden="1" customHeight="1"/>
    <row r="764" ht="0" hidden="1" customHeight="1"/>
    <row r="765" ht="0" hidden="1" customHeight="1"/>
    <row r="766" ht="0" hidden="1" customHeight="1"/>
    <row r="767" ht="0" hidden="1" customHeight="1"/>
    <row r="768" ht="0" hidden="1" customHeight="1"/>
    <row r="769" ht="0" hidden="1" customHeight="1"/>
    <row r="770" ht="0" hidden="1" customHeight="1"/>
    <row r="771" ht="0" hidden="1" customHeight="1"/>
    <row r="772" ht="0" hidden="1" customHeight="1"/>
    <row r="773" ht="0" hidden="1" customHeight="1"/>
    <row r="774" ht="0" hidden="1" customHeight="1"/>
    <row r="775" ht="0" hidden="1" customHeight="1"/>
    <row r="776" ht="0" hidden="1" customHeight="1"/>
    <row r="777" ht="0" hidden="1" customHeight="1"/>
    <row r="778" ht="0" hidden="1" customHeight="1"/>
    <row r="779" ht="0" hidden="1" customHeight="1"/>
    <row r="780" ht="0" hidden="1" customHeight="1"/>
    <row r="781" ht="0" hidden="1" customHeight="1"/>
    <row r="782" ht="0" hidden="1" customHeight="1"/>
    <row r="783" ht="0" hidden="1" customHeight="1"/>
    <row r="784" ht="0" hidden="1" customHeight="1"/>
    <row r="785" ht="0" hidden="1" customHeight="1"/>
    <row r="786" ht="0" hidden="1" customHeight="1"/>
    <row r="787" ht="0" hidden="1" customHeight="1"/>
    <row r="788" ht="0" hidden="1" customHeight="1"/>
    <row r="789" ht="0" hidden="1" customHeight="1"/>
    <row r="790" ht="0" hidden="1" customHeight="1"/>
    <row r="791" ht="0" hidden="1" customHeight="1"/>
    <row r="792" ht="0" hidden="1" customHeight="1"/>
    <row r="793" ht="0" hidden="1" customHeight="1"/>
    <row r="794" ht="0" hidden="1" customHeight="1"/>
    <row r="795" ht="0" hidden="1" customHeight="1"/>
    <row r="796" ht="0" hidden="1" customHeight="1"/>
    <row r="797" ht="0" hidden="1" customHeight="1"/>
    <row r="798" ht="0" hidden="1" customHeight="1"/>
    <row r="799" ht="0" hidden="1" customHeight="1"/>
    <row r="800" ht="0" hidden="1" customHeight="1"/>
    <row r="801" ht="0" hidden="1" customHeight="1"/>
    <row r="802" ht="0" hidden="1" customHeight="1"/>
    <row r="803" ht="0" hidden="1" customHeight="1"/>
    <row r="804" ht="0" hidden="1" customHeight="1"/>
    <row r="805" ht="0" hidden="1" customHeight="1"/>
    <row r="806" ht="0" hidden="1" customHeight="1"/>
    <row r="807" ht="0" hidden="1" customHeight="1"/>
    <row r="808" ht="0" hidden="1" customHeight="1"/>
    <row r="809" ht="0" hidden="1" customHeight="1"/>
    <row r="810" ht="0" hidden="1" customHeight="1"/>
    <row r="811" ht="0" hidden="1" customHeight="1"/>
    <row r="812" ht="0" hidden="1" customHeight="1"/>
    <row r="813" ht="0" hidden="1" customHeight="1"/>
    <row r="814" ht="0" hidden="1" customHeight="1"/>
    <row r="815" ht="0" hidden="1" customHeight="1"/>
    <row r="816" ht="0" hidden="1" customHeight="1"/>
    <row r="817" ht="0" hidden="1" customHeight="1"/>
    <row r="818" ht="0" hidden="1" customHeight="1"/>
    <row r="819" ht="0" hidden="1" customHeight="1"/>
    <row r="820" ht="0" hidden="1" customHeight="1"/>
    <row r="821" ht="0" hidden="1" customHeight="1"/>
    <row r="822" ht="0" hidden="1" customHeight="1"/>
    <row r="823" ht="0" hidden="1" customHeight="1"/>
    <row r="824" ht="0" hidden="1" customHeight="1"/>
    <row r="825" ht="0" hidden="1" customHeight="1"/>
    <row r="826" ht="0" hidden="1" customHeight="1"/>
    <row r="827" ht="0" hidden="1" customHeight="1"/>
    <row r="828" ht="0" hidden="1" customHeight="1"/>
    <row r="829" ht="0" hidden="1" customHeight="1"/>
    <row r="830" ht="0" hidden="1" customHeight="1"/>
    <row r="831" ht="0" hidden="1" customHeight="1"/>
    <row r="832" ht="0" hidden="1" customHeight="1"/>
    <row r="833" ht="0" hidden="1" customHeight="1"/>
    <row r="834" ht="0" hidden="1" customHeight="1"/>
    <row r="835" ht="0" hidden="1" customHeight="1"/>
    <row r="836" ht="0" hidden="1" customHeight="1"/>
    <row r="837" ht="0" hidden="1" customHeight="1"/>
    <row r="838" ht="0" hidden="1" customHeight="1"/>
    <row r="839" ht="0" hidden="1" customHeight="1"/>
    <row r="840" ht="0" hidden="1" customHeight="1"/>
    <row r="841" ht="0" hidden="1" customHeight="1"/>
    <row r="842" ht="0" hidden="1" customHeight="1"/>
    <row r="843" ht="0" hidden="1" customHeight="1"/>
    <row r="844" ht="0" hidden="1" customHeight="1"/>
    <row r="845" ht="0" hidden="1" customHeight="1"/>
    <row r="846" ht="0" hidden="1" customHeight="1"/>
    <row r="847" ht="0" hidden="1" customHeight="1"/>
    <row r="848" ht="0" hidden="1" customHeight="1"/>
    <row r="849" ht="0" hidden="1" customHeight="1"/>
    <row r="850" ht="0" hidden="1" customHeight="1"/>
    <row r="851" ht="0" hidden="1" customHeight="1"/>
    <row r="852" ht="0" hidden="1" customHeight="1"/>
    <row r="853" ht="0" hidden="1" customHeight="1"/>
    <row r="854" ht="0" hidden="1" customHeight="1"/>
    <row r="855" ht="0" hidden="1" customHeight="1"/>
    <row r="856" ht="0" hidden="1" customHeight="1"/>
    <row r="857" ht="0" hidden="1" customHeight="1"/>
    <row r="858" ht="0" hidden="1" customHeight="1"/>
    <row r="859" ht="0" hidden="1" customHeight="1"/>
    <row r="860" ht="0" hidden="1" customHeight="1"/>
    <row r="861" ht="0" hidden="1" customHeight="1"/>
    <row r="862" ht="0" hidden="1" customHeight="1"/>
    <row r="863" ht="0" hidden="1" customHeight="1"/>
    <row r="864" ht="0" hidden="1" customHeight="1"/>
    <row r="865" ht="0" hidden="1" customHeight="1"/>
    <row r="866" ht="0" hidden="1" customHeight="1"/>
    <row r="867" ht="0" hidden="1" customHeight="1"/>
    <row r="868" ht="0" hidden="1" customHeight="1"/>
    <row r="869" ht="0" hidden="1" customHeight="1"/>
    <row r="870" ht="0" hidden="1" customHeight="1"/>
    <row r="871" ht="0" hidden="1" customHeight="1"/>
    <row r="872" ht="0" hidden="1" customHeight="1"/>
    <row r="873" ht="0" hidden="1" customHeight="1"/>
    <row r="874" ht="0" hidden="1" customHeight="1"/>
    <row r="875" ht="0" hidden="1" customHeight="1"/>
    <row r="876" ht="0" hidden="1" customHeight="1"/>
    <row r="877" ht="0" hidden="1" customHeight="1"/>
    <row r="878" ht="0" hidden="1" customHeight="1"/>
    <row r="879" ht="0" hidden="1" customHeight="1"/>
    <row r="880" ht="0" hidden="1" customHeight="1"/>
    <row r="881" ht="0" hidden="1" customHeight="1"/>
    <row r="882" ht="0" hidden="1" customHeight="1"/>
    <row r="883" ht="0" hidden="1" customHeight="1"/>
    <row r="884" ht="0" hidden="1" customHeight="1"/>
    <row r="885" ht="0" hidden="1" customHeight="1"/>
    <row r="886" ht="0" hidden="1" customHeight="1"/>
    <row r="887" ht="0" hidden="1" customHeight="1"/>
    <row r="888" ht="0" hidden="1" customHeight="1"/>
    <row r="889" ht="0" hidden="1" customHeight="1"/>
    <row r="890" ht="0" hidden="1" customHeight="1"/>
    <row r="891" ht="0" hidden="1" customHeight="1"/>
    <row r="892" ht="0" hidden="1" customHeight="1"/>
    <row r="893" ht="0" hidden="1" customHeight="1"/>
    <row r="894" ht="0" hidden="1" customHeight="1"/>
    <row r="895" ht="0" hidden="1" customHeight="1"/>
    <row r="896" ht="0" hidden="1" customHeight="1"/>
    <row r="897" ht="0" hidden="1" customHeight="1"/>
    <row r="898" ht="0" hidden="1" customHeight="1"/>
    <row r="899" ht="0" hidden="1" customHeight="1"/>
    <row r="900" ht="0" hidden="1" customHeight="1"/>
    <row r="901" ht="0" hidden="1" customHeight="1"/>
    <row r="902" ht="0" hidden="1" customHeight="1"/>
    <row r="903" ht="0" hidden="1" customHeight="1"/>
    <row r="904" ht="0" hidden="1" customHeight="1"/>
    <row r="905" ht="0" hidden="1" customHeight="1"/>
    <row r="906" ht="0" hidden="1" customHeight="1"/>
    <row r="907" ht="0" hidden="1" customHeight="1"/>
    <row r="908" ht="0" hidden="1" customHeight="1"/>
    <row r="909" ht="0" hidden="1" customHeight="1"/>
    <row r="910" ht="0" hidden="1" customHeight="1"/>
    <row r="911" ht="0" hidden="1" customHeight="1"/>
    <row r="912" ht="0" hidden="1" customHeight="1"/>
    <row r="913" ht="0" hidden="1" customHeight="1"/>
    <row r="914" ht="0" hidden="1" customHeight="1"/>
    <row r="915" ht="0" hidden="1" customHeight="1"/>
    <row r="916" ht="0" hidden="1" customHeight="1"/>
    <row r="917" ht="0" hidden="1" customHeight="1"/>
    <row r="918" ht="0" hidden="1" customHeight="1"/>
    <row r="919" ht="0" hidden="1" customHeight="1"/>
    <row r="920" ht="0" hidden="1" customHeight="1"/>
    <row r="921" ht="0" hidden="1" customHeight="1"/>
    <row r="922" ht="0" hidden="1" customHeight="1"/>
    <row r="923" ht="0" hidden="1" customHeight="1"/>
    <row r="924" ht="0" hidden="1" customHeight="1"/>
    <row r="925" ht="0" hidden="1" customHeight="1"/>
    <row r="926" ht="0" hidden="1" customHeight="1"/>
    <row r="927" ht="0" hidden="1" customHeight="1"/>
    <row r="928" ht="0" hidden="1" customHeight="1"/>
    <row r="929" ht="0" hidden="1" customHeight="1"/>
    <row r="930" ht="0" hidden="1" customHeight="1"/>
    <row r="931" ht="0" hidden="1" customHeight="1"/>
    <row r="932" ht="0" hidden="1" customHeight="1"/>
    <row r="933" ht="0" hidden="1" customHeight="1"/>
    <row r="934" ht="0" hidden="1" customHeight="1"/>
    <row r="935" ht="0" hidden="1" customHeight="1"/>
    <row r="936" ht="0" hidden="1" customHeight="1"/>
    <row r="937" ht="0" hidden="1" customHeight="1"/>
    <row r="938" ht="0" hidden="1" customHeight="1"/>
    <row r="939" ht="0" hidden="1" customHeight="1"/>
    <row r="940" ht="0" hidden="1" customHeight="1"/>
    <row r="941" ht="0" hidden="1" customHeight="1"/>
    <row r="942" ht="0" hidden="1" customHeight="1"/>
    <row r="943" ht="0" hidden="1" customHeight="1"/>
    <row r="944" ht="0" hidden="1" customHeight="1"/>
    <row r="945" ht="0" hidden="1" customHeight="1"/>
    <row r="946" ht="0" hidden="1" customHeight="1"/>
    <row r="947" ht="0" hidden="1" customHeight="1"/>
    <row r="948" ht="0" hidden="1" customHeight="1"/>
    <row r="949" ht="0" hidden="1" customHeight="1"/>
    <row r="950" ht="0" hidden="1" customHeight="1"/>
    <row r="951" ht="0" hidden="1" customHeight="1"/>
    <row r="952" ht="0" hidden="1" customHeight="1"/>
    <row r="953" ht="0" hidden="1" customHeight="1"/>
    <row r="954" ht="0" hidden="1" customHeight="1"/>
    <row r="955" ht="0" hidden="1" customHeight="1"/>
    <row r="956" ht="0" hidden="1" customHeight="1"/>
    <row r="957" ht="0" hidden="1" customHeight="1"/>
    <row r="958" ht="0" hidden="1" customHeight="1"/>
    <row r="959" ht="0" hidden="1" customHeight="1"/>
    <row r="960" ht="0" hidden="1" customHeight="1"/>
    <row r="961" ht="0" hidden="1" customHeight="1"/>
    <row r="962" ht="0" hidden="1" customHeight="1"/>
    <row r="963" ht="0" hidden="1" customHeight="1"/>
    <row r="964" ht="0" hidden="1" customHeight="1"/>
    <row r="965" ht="0" hidden="1" customHeight="1"/>
    <row r="966" ht="0" hidden="1" customHeight="1"/>
    <row r="967" ht="0" hidden="1" customHeight="1"/>
    <row r="968" ht="0" hidden="1" customHeight="1"/>
    <row r="969" ht="0" hidden="1" customHeight="1"/>
    <row r="970" ht="0" hidden="1" customHeight="1"/>
    <row r="971" ht="0" hidden="1" customHeight="1"/>
    <row r="972" ht="0" hidden="1" customHeight="1"/>
    <row r="973" ht="0" hidden="1" customHeight="1"/>
    <row r="974" ht="0" hidden="1" customHeight="1"/>
    <row r="975" ht="0" hidden="1" customHeight="1"/>
    <row r="976" ht="0" hidden="1" customHeight="1"/>
    <row r="977" ht="0" hidden="1" customHeight="1"/>
    <row r="978" ht="0" hidden="1" customHeight="1"/>
    <row r="979" ht="0" hidden="1" customHeight="1"/>
    <row r="980" ht="0" hidden="1" customHeight="1"/>
    <row r="981" ht="0" hidden="1" customHeight="1"/>
    <row r="982" ht="0" hidden="1" customHeight="1"/>
    <row r="983" ht="0" hidden="1" customHeight="1"/>
    <row r="984" ht="0" hidden="1" customHeight="1"/>
    <row r="985" ht="0" hidden="1" customHeight="1"/>
    <row r="986" ht="0" hidden="1" customHeight="1"/>
    <row r="987" ht="0" hidden="1" customHeight="1"/>
    <row r="988" ht="0" hidden="1" customHeight="1"/>
    <row r="989" ht="0" hidden="1" customHeight="1"/>
    <row r="990" ht="0" hidden="1" customHeight="1"/>
    <row r="991" ht="0" hidden="1" customHeight="1"/>
    <row r="992" ht="0" hidden="1" customHeight="1"/>
    <row r="993" ht="0" hidden="1" customHeight="1"/>
    <row r="994" ht="0" hidden="1" customHeight="1"/>
    <row r="995" ht="0" hidden="1" customHeight="1"/>
    <row r="996" ht="0" hidden="1" customHeight="1"/>
    <row r="997" ht="0" hidden="1" customHeight="1"/>
    <row r="998" ht="0" hidden="1" customHeight="1"/>
    <row r="999" ht="0" hidden="1" customHeight="1"/>
    <row r="1000" ht="0" hidden="1" customHeight="1"/>
    <row r="1001" ht="0" hidden="1" customHeight="1"/>
    <row r="1002" ht="0" hidden="1" customHeight="1"/>
    <row r="1003" ht="0" hidden="1" customHeight="1"/>
    <row r="1004" ht="0" hidden="1" customHeight="1"/>
    <row r="1005" ht="0" hidden="1" customHeight="1"/>
    <row r="1006" ht="0" hidden="1" customHeight="1"/>
    <row r="1007" ht="0" hidden="1" customHeight="1"/>
    <row r="1008" ht="0" hidden="1" customHeight="1"/>
    <row r="1009" ht="0" hidden="1" customHeight="1"/>
    <row r="1010" ht="0" hidden="1" customHeight="1"/>
    <row r="1011" ht="0" hidden="1" customHeight="1"/>
    <row r="1012" ht="0" hidden="1" customHeight="1"/>
    <row r="1013" ht="0" hidden="1" customHeight="1"/>
    <row r="1014" ht="0" hidden="1" customHeight="1"/>
    <row r="1015" ht="0" hidden="1" customHeight="1"/>
    <row r="1016" ht="0" hidden="1" customHeight="1"/>
    <row r="1017" ht="0" hidden="1" customHeight="1"/>
    <row r="1018" ht="0" hidden="1" customHeight="1"/>
    <row r="1019" ht="0" hidden="1" customHeight="1"/>
    <row r="1020" ht="0" hidden="1" customHeight="1"/>
    <row r="1021" ht="0" hidden="1" customHeight="1"/>
    <row r="1022" ht="0" hidden="1" customHeight="1"/>
    <row r="1023" ht="0" hidden="1" customHeight="1"/>
    <row r="1024" ht="0" hidden="1" customHeight="1"/>
    <row r="1025" ht="0" hidden="1" customHeight="1"/>
    <row r="1026" ht="0" hidden="1" customHeight="1"/>
    <row r="1027" ht="0" hidden="1" customHeight="1"/>
    <row r="1028" ht="0" hidden="1" customHeight="1"/>
    <row r="1029" ht="0" hidden="1" customHeight="1"/>
    <row r="1030" ht="0" hidden="1" customHeight="1"/>
    <row r="1031" ht="0" hidden="1" customHeight="1"/>
    <row r="1032" ht="0" hidden="1" customHeight="1"/>
    <row r="1033" ht="0" hidden="1" customHeight="1"/>
    <row r="1034" ht="0" hidden="1" customHeight="1"/>
    <row r="1035" ht="0" hidden="1" customHeight="1"/>
    <row r="1036" ht="0" hidden="1" customHeight="1"/>
    <row r="1037" ht="0" hidden="1" customHeight="1"/>
    <row r="1038" ht="0" hidden="1" customHeight="1"/>
    <row r="1039" ht="0" hidden="1" customHeight="1"/>
    <row r="1040" ht="0" hidden="1" customHeight="1"/>
    <row r="1041" ht="0" hidden="1" customHeight="1"/>
    <row r="1042" ht="0" hidden="1" customHeight="1"/>
    <row r="1043" ht="0" hidden="1" customHeight="1"/>
    <row r="1044" ht="0" hidden="1" customHeight="1"/>
    <row r="1045" ht="0" hidden="1" customHeight="1"/>
    <row r="1046" ht="0" hidden="1" customHeight="1"/>
    <row r="1047" ht="0" hidden="1" customHeight="1"/>
    <row r="1048" ht="0" hidden="1" customHeight="1"/>
    <row r="1049" ht="0" hidden="1" customHeight="1"/>
    <row r="1050" ht="0" hidden="1" customHeight="1"/>
    <row r="1051" ht="0" hidden="1" customHeight="1"/>
    <row r="1052" ht="0" hidden="1" customHeight="1"/>
    <row r="1053" ht="0" hidden="1" customHeight="1"/>
    <row r="1054" ht="0" hidden="1" customHeight="1"/>
    <row r="1055" ht="0" hidden="1" customHeight="1"/>
    <row r="1056" ht="0" hidden="1" customHeight="1"/>
    <row r="1057" ht="0" hidden="1" customHeight="1"/>
    <row r="1058" ht="0" hidden="1" customHeight="1"/>
    <row r="1059" ht="0" hidden="1" customHeight="1"/>
    <row r="1060" ht="0" hidden="1" customHeight="1"/>
    <row r="1061" ht="0" hidden="1" customHeight="1"/>
    <row r="1062" ht="0" hidden="1" customHeight="1"/>
    <row r="1063" ht="0" hidden="1" customHeight="1"/>
    <row r="1064" ht="0" hidden="1" customHeight="1"/>
    <row r="1065" ht="0" hidden="1" customHeight="1"/>
    <row r="1066" ht="0" hidden="1" customHeight="1"/>
    <row r="1067" ht="0" hidden="1" customHeight="1"/>
    <row r="1068" ht="0" hidden="1" customHeight="1"/>
    <row r="1069" ht="0" hidden="1" customHeight="1"/>
    <row r="1070" ht="0" hidden="1" customHeight="1"/>
    <row r="1071" ht="0" hidden="1" customHeight="1"/>
    <row r="1072" ht="0" hidden="1" customHeight="1"/>
    <row r="1073" ht="0" hidden="1" customHeight="1"/>
    <row r="1074" ht="0" hidden="1" customHeight="1"/>
    <row r="1075" ht="0" hidden="1" customHeight="1"/>
    <row r="1076" ht="0" hidden="1" customHeight="1"/>
    <row r="1077" ht="0" hidden="1" customHeight="1"/>
    <row r="1078" ht="0" hidden="1" customHeight="1"/>
    <row r="1079" ht="0" hidden="1" customHeight="1"/>
    <row r="1080" ht="0" hidden="1" customHeight="1"/>
    <row r="1081" ht="0" hidden="1" customHeight="1"/>
    <row r="1082" ht="0" hidden="1" customHeight="1"/>
    <row r="1083" ht="0" hidden="1" customHeight="1"/>
    <row r="1084" ht="0" hidden="1" customHeight="1"/>
    <row r="1085" ht="0" hidden="1" customHeight="1"/>
    <row r="1086" ht="0" hidden="1" customHeight="1"/>
    <row r="1087" ht="0" hidden="1" customHeight="1"/>
    <row r="1088" ht="0" hidden="1" customHeight="1"/>
    <row r="1089" ht="0" hidden="1" customHeight="1"/>
    <row r="1090" ht="0" hidden="1" customHeight="1"/>
    <row r="1091" ht="0" hidden="1" customHeight="1"/>
    <row r="1092" ht="0" hidden="1" customHeight="1"/>
    <row r="1093" ht="0" hidden="1" customHeight="1"/>
    <row r="1094" ht="0" hidden="1" customHeight="1"/>
    <row r="1095" ht="0" hidden="1" customHeight="1"/>
    <row r="1096" ht="0" hidden="1" customHeight="1"/>
    <row r="1097" ht="0" hidden="1" customHeight="1"/>
    <row r="1098" ht="0" hidden="1" customHeight="1"/>
    <row r="1099" ht="0" hidden="1" customHeight="1"/>
    <row r="1100" ht="0" hidden="1" customHeight="1"/>
    <row r="1101" ht="0" hidden="1" customHeight="1"/>
    <row r="1102" ht="0" hidden="1" customHeight="1"/>
    <row r="1103" ht="0" hidden="1" customHeight="1"/>
    <row r="1104" ht="0" hidden="1" customHeight="1"/>
    <row r="1105" ht="0" hidden="1" customHeight="1"/>
    <row r="1106" ht="0" hidden="1" customHeight="1"/>
    <row r="1107" ht="0" hidden="1" customHeight="1"/>
    <row r="1108" ht="0" hidden="1" customHeight="1"/>
    <row r="1109" ht="0" hidden="1" customHeight="1"/>
    <row r="1110" ht="0" hidden="1" customHeight="1"/>
    <row r="1111" ht="0" hidden="1" customHeight="1"/>
    <row r="1112" ht="0" hidden="1" customHeight="1"/>
    <row r="1113" ht="0" hidden="1" customHeight="1"/>
    <row r="1114" ht="0" hidden="1" customHeight="1"/>
    <row r="1115" ht="0" hidden="1" customHeight="1"/>
    <row r="1116" ht="0" hidden="1" customHeight="1"/>
    <row r="1117" ht="0" hidden="1" customHeight="1"/>
    <row r="1118" ht="0" hidden="1" customHeight="1"/>
    <row r="1119" ht="0" hidden="1" customHeight="1"/>
    <row r="1120" ht="0" hidden="1" customHeight="1"/>
    <row r="1121" ht="0" hidden="1" customHeight="1"/>
    <row r="1122" ht="0" hidden="1" customHeight="1"/>
    <row r="1123" ht="0" hidden="1" customHeight="1"/>
    <row r="1124" ht="0" hidden="1" customHeight="1"/>
    <row r="1125" ht="0" hidden="1" customHeight="1"/>
    <row r="1126" ht="0" hidden="1" customHeight="1"/>
    <row r="1127" ht="0" hidden="1" customHeight="1"/>
    <row r="1128" ht="0" hidden="1" customHeight="1"/>
    <row r="1129" ht="0" hidden="1" customHeight="1"/>
    <row r="1130" ht="0" hidden="1" customHeight="1"/>
    <row r="1131" ht="0" hidden="1" customHeight="1"/>
    <row r="1132" ht="0" hidden="1" customHeight="1"/>
    <row r="1133" ht="0" hidden="1" customHeight="1"/>
    <row r="1134" ht="0" hidden="1" customHeight="1"/>
    <row r="1135" ht="0" hidden="1" customHeight="1"/>
    <row r="1136" ht="0" hidden="1" customHeight="1"/>
    <row r="1137" ht="0" hidden="1" customHeight="1"/>
    <row r="1138" ht="0" hidden="1" customHeight="1"/>
    <row r="1139" ht="0" hidden="1" customHeight="1"/>
    <row r="1140" ht="0" hidden="1" customHeight="1"/>
    <row r="1141" ht="0" hidden="1" customHeight="1"/>
    <row r="1142" ht="0" hidden="1" customHeight="1"/>
    <row r="1143" ht="0" hidden="1" customHeight="1"/>
    <row r="1144" ht="0" hidden="1" customHeight="1"/>
    <row r="1145" ht="0" hidden="1" customHeight="1"/>
    <row r="1146" ht="0" hidden="1" customHeight="1"/>
    <row r="1147" ht="0" hidden="1" customHeight="1"/>
    <row r="1148" ht="0" hidden="1" customHeight="1"/>
    <row r="1149" ht="0" hidden="1" customHeight="1"/>
    <row r="1150" ht="0" hidden="1" customHeight="1"/>
    <row r="1151" ht="0" hidden="1" customHeight="1"/>
    <row r="1152" ht="0" hidden="1" customHeight="1"/>
    <row r="1153" ht="0" hidden="1" customHeight="1"/>
    <row r="1154" ht="0" hidden="1" customHeight="1"/>
    <row r="1155" ht="0" hidden="1" customHeight="1"/>
    <row r="1156" ht="0" hidden="1" customHeight="1"/>
    <row r="1157" ht="0" hidden="1" customHeight="1"/>
    <row r="1158" ht="0" hidden="1" customHeight="1"/>
    <row r="1159" ht="0" hidden="1" customHeight="1"/>
    <row r="1160" ht="0" hidden="1" customHeight="1"/>
    <row r="1161" ht="0" hidden="1" customHeight="1"/>
    <row r="1162" ht="0" hidden="1" customHeight="1"/>
    <row r="1163" ht="0" hidden="1" customHeight="1"/>
    <row r="1164" ht="0" hidden="1" customHeight="1"/>
    <row r="1165" ht="0" hidden="1" customHeight="1"/>
    <row r="1166" ht="0" hidden="1" customHeight="1"/>
    <row r="1167" ht="0" hidden="1" customHeight="1"/>
    <row r="1168" ht="0" hidden="1" customHeight="1"/>
    <row r="1169" ht="0" hidden="1" customHeight="1"/>
    <row r="1170" ht="0" hidden="1" customHeight="1"/>
    <row r="1171" ht="0" hidden="1" customHeight="1"/>
    <row r="1172" ht="0" hidden="1" customHeight="1"/>
    <row r="1173" ht="0" hidden="1" customHeight="1"/>
    <row r="1174" ht="0" hidden="1" customHeight="1"/>
    <row r="1175" ht="0" hidden="1" customHeight="1"/>
    <row r="1176" ht="0" hidden="1" customHeight="1"/>
    <row r="1177" ht="0" hidden="1" customHeight="1"/>
    <row r="1178" ht="0" hidden="1" customHeight="1"/>
    <row r="1179" ht="0" hidden="1" customHeight="1"/>
    <row r="1180" ht="0" hidden="1" customHeight="1"/>
    <row r="1181" ht="0" hidden="1" customHeight="1"/>
    <row r="1182" ht="0" hidden="1" customHeight="1"/>
    <row r="1183" ht="0" hidden="1" customHeight="1"/>
    <row r="1184" ht="0" hidden="1" customHeight="1"/>
    <row r="1185" ht="0" hidden="1" customHeight="1"/>
    <row r="1186" ht="0" hidden="1" customHeight="1"/>
    <row r="1187" ht="0" hidden="1" customHeight="1"/>
    <row r="1188" ht="0" hidden="1" customHeight="1"/>
    <row r="1189" ht="0" hidden="1" customHeight="1"/>
    <row r="1190" ht="0" hidden="1" customHeight="1"/>
    <row r="1191" ht="0" hidden="1" customHeight="1"/>
    <row r="1192" ht="0" hidden="1" customHeight="1"/>
    <row r="1193" ht="0" hidden="1" customHeight="1"/>
    <row r="1194" ht="0" hidden="1" customHeight="1"/>
    <row r="1195" ht="0" hidden="1" customHeight="1"/>
    <row r="1196" ht="0" hidden="1" customHeight="1"/>
    <row r="1197" ht="0" hidden="1" customHeight="1"/>
    <row r="1198" ht="0" hidden="1" customHeight="1"/>
    <row r="1199" ht="0" hidden="1" customHeight="1"/>
    <row r="1200" ht="0" hidden="1" customHeight="1"/>
    <row r="1201" ht="0" hidden="1" customHeight="1"/>
    <row r="1202" ht="0" hidden="1" customHeight="1"/>
    <row r="1203" ht="0" hidden="1" customHeight="1"/>
    <row r="1204" ht="0" hidden="1" customHeight="1"/>
    <row r="1205" ht="0" hidden="1" customHeight="1"/>
    <row r="1206" ht="0" hidden="1" customHeight="1"/>
    <row r="1207" ht="0" hidden="1" customHeight="1"/>
    <row r="1208" ht="0" hidden="1" customHeight="1"/>
    <row r="1209" ht="0" hidden="1" customHeight="1"/>
    <row r="1210" ht="0" hidden="1" customHeight="1"/>
    <row r="1211" ht="0" hidden="1" customHeight="1"/>
    <row r="1212" ht="0" hidden="1" customHeight="1"/>
    <row r="1213" ht="0" hidden="1" customHeight="1"/>
    <row r="1214" ht="0" hidden="1" customHeight="1"/>
    <row r="1215" ht="0" hidden="1" customHeight="1"/>
    <row r="1216" ht="0" hidden="1" customHeight="1"/>
    <row r="1217" ht="0" hidden="1" customHeight="1"/>
    <row r="1218" ht="0" hidden="1" customHeight="1"/>
    <row r="1219" ht="0" hidden="1" customHeight="1"/>
    <row r="1220" ht="0" hidden="1" customHeight="1"/>
    <row r="1221" ht="0" hidden="1" customHeight="1"/>
    <row r="1222" ht="0" hidden="1" customHeight="1"/>
    <row r="1223" ht="0" hidden="1" customHeight="1"/>
    <row r="1224" ht="0" hidden="1" customHeight="1"/>
    <row r="1225" ht="0" hidden="1" customHeight="1"/>
    <row r="1226" ht="0" hidden="1" customHeight="1"/>
    <row r="1227" ht="0" hidden="1" customHeight="1"/>
    <row r="1228" ht="0" hidden="1" customHeight="1"/>
    <row r="1229" ht="0" hidden="1" customHeight="1"/>
    <row r="1230" ht="0" hidden="1" customHeight="1"/>
  </sheetData>
  <sheetProtection selectLockedCells="1"/>
  <dataConsolidate/>
  <mergeCells count="662">
    <mergeCell ref="Z161:AC161"/>
    <mergeCell ref="AD161:AG161"/>
    <mergeCell ref="AH161:AK161"/>
    <mergeCell ref="AN161:AR161"/>
    <mergeCell ref="V162:Y162"/>
    <mergeCell ref="Z162:AC162"/>
    <mergeCell ref="AD162:AG162"/>
    <mergeCell ref="AH162:AK162"/>
    <mergeCell ref="AN162:AR162"/>
    <mergeCell ref="AH159:AK159"/>
    <mergeCell ref="AL159:AM159"/>
    <mergeCell ref="AN159:AR159"/>
    <mergeCell ref="B160:E162"/>
    <mergeCell ref="F160:N162"/>
    <mergeCell ref="O160:U162"/>
    <mergeCell ref="V160:Y160"/>
    <mergeCell ref="AH160:AK160"/>
    <mergeCell ref="AN160:AR160"/>
    <mergeCell ref="V161:Y161"/>
    <mergeCell ref="B158:I159"/>
    <mergeCell ref="J158:N159"/>
    <mergeCell ref="T158:U158"/>
    <mergeCell ref="V158:X158"/>
    <mergeCell ref="AH158:AK158"/>
    <mergeCell ref="AN158:AR158"/>
    <mergeCell ref="T159:U159"/>
    <mergeCell ref="V159:Y159"/>
    <mergeCell ref="Z159:AC159"/>
    <mergeCell ref="AD159:AG159"/>
    <mergeCell ref="V157:Y157"/>
    <mergeCell ref="Z157:AC157"/>
    <mergeCell ref="AD157:AG157"/>
    <mergeCell ref="AH157:AK157"/>
    <mergeCell ref="AL157:AM157"/>
    <mergeCell ref="AN157:AR157"/>
    <mergeCell ref="AH155:AK155"/>
    <mergeCell ref="AL155:AM155"/>
    <mergeCell ref="AN155:AR155"/>
    <mergeCell ref="B156:I157"/>
    <mergeCell ref="J156:N157"/>
    <mergeCell ref="T156:U156"/>
    <mergeCell ref="V156:X156"/>
    <mergeCell ref="AH156:AK156"/>
    <mergeCell ref="AN156:AR156"/>
    <mergeCell ref="T157:U157"/>
    <mergeCell ref="B154:I155"/>
    <mergeCell ref="J154:N155"/>
    <mergeCell ref="T154:U154"/>
    <mergeCell ref="V154:X154"/>
    <mergeCell ref="AH154:AK154"/>
    <mergeCell ref="AN154:AR154"/>
    <mergeCell ref="T155:U155"/>
    <mergeCell ref="V155:Y155"/>
    <mergeCell ref="Z155:AC155"/>
    <mergeCell ref="AD155:AG155"/>
    <mergeCell ref="V153:Y153"/>
    <mergeCell ref="Z153:AC153"/>
    <mergeCell ref="AD153:AG153"/>
    <mergeCell ref="AH153:AK153"/>
    <mergeCell ref="AL153:AM153"/>
    <mergeCell ref="AN153:AR153"/>
    <mergeCell ref="AH151:AK151"/>
    <mergeCell ref="AL151:AM151"/>
    <mergeCell ref="AN151:AR151"/>
    <mergeCell ref="B152:I153"/>
    <mergeCell ref="J152:N153"/>
    <mergeCell ref="T152:U152"/>
    <mergeCell ref="V152:X152"/>
    <mergeCell ref="AH152:AK152"/>
    <mergeCell ref="AN152:AR152"/>
    <mergeCell ref="T153:U153"/>
    <mergeCell ref="B150:I151"/>
    <mergeCell ref="J150:N151"/>
    <mergeCell ref="T150:U150"/>
    <mergeCell ref="V150:X150"/>
    <mergeCell ref="AH150:AK150"/>
    <mergeCell ref="AN150:AR150"/>
    <mergeCell ref="T151:U151"/>
    <mergeCell ref="V151:Y151"/>
    <mergeCell ref="Z151:AC151"/>
    <mergeCell ref="AD151:AG151"/>
    <mergeCell ref="V149:Y149"/>
    <mergeCell ref="Z149:AC149"/>
    <mergeCell ref="AD149:AG149"/>
    <mergeCell ref="AH149:AK149"/>
    <mergeCell ref="AL149:AM149"/>
    <mergeCell ref="AN149:AR149"/>
    <mergeCell ref="AH147:AK147"/>
    <mergeCell ref="AL147:AM147"/>
    <mergeCell ref="AN147:AR147"/>
    <mergeCell ref="B148:I149"/>
    <mergeCell ref="J148:N149"/>
    <mergeCell ref="T148:U148"/>
    <mergeCell ref="V148:X148"/>
    <mergeCell ref="AH148:AK148"/>
    <mergeCell ref="AN148:AR148"/>
    <mergeCell ref="T149:U149"/>
    <mergeCell ref="B146:I147"/>
    <mergeCell ref="J146:N147"/>
    <mergeCell ref="T146:U146"/>
    <mergeCell ref="V146:X146"/>
    <mergeCell ref="AH146:AK146"/>
    <mergeCell ref="AN146:AR146"/>
    <mergeCell ref="T147:U147"/>
    <mergeCell ref="V147:Y147"/>
    <mergeCell ref="Z147:AC147"/>
    <mergeCell ref="AD147:AG147"/>
    <mergeCell ref="T145:U145"/>
    <mergeCell ref="V145:Y145"/>
    <mergeCell ref="Z145:AC145"/>
    <mergeCell ref="AD145:AG145"/>
    <mergeCell ref="AH145:AK145"/>
    <mergeCell ref="AL145:AM145"/>
    <mergeCell ref="AN145:AR145"/>
    <mergeCell ref="Z143:AC143"/>
    <mergeCell ref="AD143:AG143"/>
    <mergeCell ref="AH143:AK143"/>
    <mergeCell ref="AL143:AM143"/>
    <mergeCell ref="AN143:AR143"/>
    <mergeCell ref="B144:I145"/>
    <mergeCell ref="J144:N145"/>
    <mergeCell ref="T144:U144"/>
    <mergeCell ref="V144:X144"/>
    <mergeCell ref="AH144:AK144"/>
    <mergeCell ref="B139:I141"/>
    <mergeCell ref="J139:N141"/>
    <mergeCell ref="O139:U141"/>
    <mergeCell ref="AR135:AS137"/>
    <mergeCell ref="J136:J138"/>
    <mergeCell ref="K136:K138"/>
    <mergeCell ref="L136:L138"/>
    <mergeCell ref="M136:M138"/>
    <mergeCell ref="N136:N138"/>
    <mergeCell ref="O136:O138"/>
    <mergeCell ref="P136:P138"/>
    <mergeCell ref="Q136:Q138"/>
    <mergeCell ref="R136:R138"/>
    <mergeCell ref="BB140:BC140"/>
    <mergeCell ref="AN141:AS141"/>
    <mergeCell ref="B142:I143"/>
    <mergeCell ref="J142:N143"/>
    <mergeCell ref="T142:U142"/>
    <mergeCell ref="V142:X142"/>
    <mergeCell ref="AH142:AK142"/>
    <mergeCell ref="AN142:AR142"/>
    <mergeCell ref="T143:U143"/>
    <mergeCell ref="V143:Y143"/>
    <mergeCell ref="Y139:AH139"/>
    <mergeCell ref="AL139:AM139"/>
    <mergeCell ref="AN139:AS139"/>
    <mergeCell ref="V140:Y141"/>
    <mergeCell ref="Z140:AC141"/>
    <mergeCell ref="AD140:AG141"/>
    <mergeCell ref="AH140:AK141"/>
    <mergeCell ref="AL140:AM141"/>
    <mergeCell ref="AN140:AS140"/>
    <mergeCell ref="B135:I138"/>
    <mergeCell ref="J135:K135"/>
    <mergeCell ref="M135:N135"/>
    <mergeCell ref="O135:T135"/>
    <mergeCell ref="U135:W135"/>
    <mergeCell ref="AL135:AM137"/>
    <mergeCell ref="AN135:AO137"/>
    <mergeCell ref="AP135:AQ137"/>
    <mergeCell ref="Z120:AC120"/>
    <mergeCell ref="AD120:AG120"/>
    <mergeCell ref="AH120:AK120"/>
    <mergeCell ref="AN120:AR120"/>
    <mergeCell ref="V121:Y121"/>
    <mergeCell ref="Z121:AC121"/>
    <mergeCell ref="AD121:AG121"/>
    <mergeCell ref="AH121:AK121"/>
    <mergeCell ref="AN121:AR121"/>
    <mergeCell ref="S136:S138"/>
    <mergeCell ref="T136:T138"/>
    <mergeCell ref="U136:U138"/>
    <mergeCell ref="V136:V138"/>
    <mergeCell ref="W136:W138"/>
    <mergeCell ref="AH118:AK118"/>
    <mergeCell ref="AL118:AM118"/>
    <mergeCell ref="AN118:AR118"/>
    <mergeCell ref="B119:E121"/>
    <mergeCell ref="F119:N121"/>
    <mergeCell ref="O119:U121"/>
    <mergeCell ref="V119:Y119"/>
    <mergeCell ref="AH119:AK119"/>
    <mergeCell ref="AN119:AR119"/>
    <mergeCell ref="V120:Y120"/>
    <mergeCell ref="B117:I118"/>
    <mergeCell ref="J117:N118"/>
    <mergeCell ref="T117:U117"/>
    <mergeCell ref="V117:X117"/>
    <mergeCell ref="AH117:AK117"/>
    <mergeCell ref="AN117:AR117"/>
    <mergeCell ref="T118:U118"/>
    <mergeCell ref="V118:Y118"/>
    <mergeCell ref="Z118:AC118"/>
    <mergeCell ref="AD118:AG118"/>
    <mergeCell ref="V116:Y116"/>
    <mergeCell ref="Z116:AC116"/>
    <mergeCell ref="AD116:AG116"/>
    <mergeCell ref="AH116:AK116"/>
    <mergeCell ref="AL116:AM116"/>
    <mergeCell ref="AN116:AR116"/>
    <mergeCell ref="AH114:AK114"/>
    <mergeCell ref="AL114:AM114"/>
    <mergeCell ref="AN114:AR114"/>
    <mergeCell ref="B115:I116"/>
    <mergeCell ref="J115:N116"/>
    <mergeCell ref="T115:U115"/>
    <mergeCell ref="V115:X115"/>
    <mergeCell ref="AH115:AK115"/>
    <mergeCell ref="AN115:AR115"/>
    <mergeCell ref="T116:U116"/>
    <mergeCell ref="B113:I114"/>
    <mergeCell ref="J113:N114"/>
    <mergeCell ref="T113:U113"/>
    <mergeCell ref="V113:X113"/>
    <mergeCell ref="AH113:AK113"/>
    <mergeCell ref="AN113:AR113"/>
    <mergeCell ref="T114:U114"/>
    <mergeCell ref="V114:Y114"/>
    <mergeCell ref="Z114:AC114"/>
    <mergeCell ref="AD114:AG114"/>
    <mergeCell ref="V112:Y112"/>
    <mergeCell ref="Z112:AC112"/>
    <mergeCell ref="AD112:AG112"/>
    <mergeCell ref="AH112:AK112"/>
    <mergeCell ref="AL112:AM112"/>
    <mergeCell ref="AN112:AR112"/>
    <mergeCell ref="AH110:AK110"/>
    <mergeCell ref="AL110:AM110"/>
    <mergeCell ref="AN110:AR110"/>
    <mergeCell ref="B111:I112"/>
    <mergeCell ref="J111:N112"/>
    <mergeCell ref="T111:U111"/>
    <mergeCell ref="V111:X111"/>
    <mergeCell ref="AH111:AK111"/>
    <mergeCell ref="AN111:AR111"/>
    <mergeCell ref="T112:U112"/>
    <mergeCell ref="B109:I110"/>
    <mergeCell ref="J109:N110"/>
    <mergeCell ref="T109:U109"/>
    <mergeCell ref="V109:X109"/>
    <mergeCell ref="AH109:AK109"/>
    <mergeCell ref="AN109:AR109"/>
    <mergeCell ref="T110:U110"/>
    <mergeCell ref="V110:Y110"/>
    <mergeCell ref="Z110:AC110"/>
    <mergeCell ref="AD110:AG110"/>
    <mergeCell ref="V108:Y108"/>
    <mergeCell ref="Z108:AC108"/>
    <mergeCell ref="AD108:AG108"/>
    <mergeCell ref="AH108:AK108"/>
    <mergeCell ref="AL108:AM108"/>
    <mergeCell ref="AN108:AR108"/>
    <mergeCell ref="AH106:AK106"/>
    <mergeCell ref="AL106:AM106"/>
    <mergeCell ref="AN106:AR106"/>
    <mergeCell ref="B107:I108"/>
    <mergeCell ref="J107:N108"/>
    <mergeCell ref="T107:U107"/>
    <mergeCell ref="V107:X107"/>
    <mergeCell ref="AH107:AK107"/>
    <mergeCell ref="AN107:AR107"/>
    <mergeCell ref="T108:U108"/>
    <mergeCell ref="B105:I106"/>
    <mergeCell ref="J105:N106"/>
    <mergeCell ref="T105:U105"/>
    <mergeCell ref="V105:X105"/>
    <mergeCell ref="AH105:AK105"/>
    <mergeCell ref="AN105:AR105"/>
    <mergeCell ref="T106:U106"/>
    <mergeCell ref="V106:Y106"/>
    <mergeCell ref="Z106:AC106"/>
    <mergeCell ref="AD106:AG106"/>
    <mergeCell ref="T104:U104"/>
    <mergeCell ref="V104:Y104"/>
    <mergeCell ref="Z104:AC104"/>
    <mergeCell ref="AD104:AG104"/>
    <mergeCell ref="AH104:AK104"/>
    <mergeCell ref="AL104:AM104"/>
    <mergeCell ref="AN104:AR104"/>
    <mergeCell ref="Z102:AC102"/>
    <mergeCell ref="AD102:AG102"/>
    <mergeCell ref="AH102:AK102"/>
    <mergeCell ref="AL102:AM102"/>
    <mergeCell ref="AN102:AR102"/>
    <mergeCell ref="B103:I104"/>
    <mergeCell ref="J103:N104"/>
    <mergeCell ref="T103:U103"/>
    <mergeCell ref="V103:X103"/>
    <mergeCell ref="AH103:AK103"/>
    <mergeCell ref="B98:I100"/>
    <mergeCell ref="J98:N100"/>
    <mergeCell ref="O98:U100"/>
    <mergeCell ref="AR94:AS96"/>
    <mergeCell ref="J95:J97"/>
    <mergeCell ref="K95:K97"/>
    <mergeCell ref="L95:L97"/>
    <mergeCell ref="M95:M97"/>
    <mergeCell ref="N95:N97"/>
    <mergeCell ref="O95:O97"/>
    <mergeCell ref="P95:P97"/>
    <mergeCell ref="Q95:Q97"/>
    <mergeCell ref="R95:R97"/>
    <mergeCell ref="BB99:BC99"/>
    <mergeCell ref="AN100:AS100"/>
    <mergeCell ref="B101:I102"/>
    <mergeCell ref="J101:N102"/>
    <mergeCell ref="T101:U101"/>
    <mergeCell ref="V101:X101"/>
    <mergeCell ref="AH101:AK101"/>
    <mergeCell ref="AN101:AR101"/>
    <mergeCell ref="T102:U102"/>
    <mergeCell ref="V102:Y102"/>
    <mergeCell ref="Y98:AH98"/>
    <mergeCell ref="AL98:AM98"/>
    <mergeCell ref="AN98:AS98"/>
    <mergeCell ref="V99:Y100"/>
    <mergeCell ref="Z99:AC100"/>
    <mergeCell ref="AD99:AG100"/>
    <mergeCell ref="AH99:AK100"/>
    <mergeCell ref="AL99:AM100"/>
    <mergeCell ref="AN99:AS99"/>
    <mergeCell ref="B94:I97"/>
    <mergeCell ref="J94:K94"/>
    <mergeCell ref="M94:N94"/>
    <mergeCell ref="O94:T94"/>
    <mergeCell ref="U94:W94"/>
    <mergeCell ref="AL94:AM96"/>
    <mergeCell ref="AN94:AO96"/>
    <mergeCell ref="AP94:AQ96"/>
    <mergeCell ref="Z79:AC79"/>
    <mergeCell ref="AD79:AG79"/>
    <mergeCell ref="AH79:AK79"/>
    <mergeCell ref="AN79:AR79"/>
    <mergeCell ref="V80:Y80"/>
    <mergeCell ref="Z80:AC80"/>
    <mergeCell ref="AD80:AG80"/>
    <mergeCell ref="AH80:AK80"/>
    <mergeCell ref="AN80:AR80"/>
    <mergeCell ref="S95:S97"/>
    <mergeCell ref="T95:T97"/>
    <mergeCell ref="U95:U97"/>
    <mergeCell ref="V95:V97"/>
    <mergeCell ref="W95:W97"/>
    <mergeCell ref="AH77:AK77"/>
    <mergeCell ref="AL77:AM77"/>
    <mergeCell ref="AN77:AR77"/>
    <mergeCell ref="B78:E80"/>
    <mergeCell ref="F78:N80"/>
    <mergeCell ref="O78:U80"/>
    <mergeCell ref="V78:Y78"/>
    <mergeCell ref="AH78:AK78"/>
    <mergeCell ref="AN78:AR78"/>
    <mergeCell ref="V79:Y79"/>
    <mergeCell ref="B76:I77"/>
    <mergeCell ref="J76:N77"/>
    <mergeCell ref="T76:U76"/>
    <mergeCell ref="V76:X76"/>
    <mergeCell ref="AH76:AK76"/>
    <mergeCell ref="AN76:AR76"/>
    <mergeCell ref="T77:U77"/>
    <mergeCell ref="V77:Y77"/>
    <mergeCell ref="Z77:AC77"/>
    <mergeCell ref="AD77:AG77"/>
    <mergeCell ref="V75:Y75"/>
    <mergeCell ref="Z75:AC75"/>
    <mergeCell ref="AD75:AG75"/>
    <mergeCell ref="AH75:AK75"/>
    <mergeCell ref="AL75:AM75"/>
    <mergeCell ref="AN75:AR75"/>
    <mergeCell ref="AH73:AK73"/>
    <mergeCell ref="AL73:AM73"/>
    <mergeCell ref="AN73:AR73"/>
    <mergeCell ref="B74:I75"/>
    <mergeCell ref="J74:N75"/>
    <mergeCell ref="T74:U74"/>
    <mergeCell ref="V74:X74"/>
    <mergeCell ref="AH74:AK74"/>
    <mergeCell ref="AN74:AR74"/>
    <mergeCell ref="T75:U75"/>
    <mergeCell ref="B72:I73"/>
    <mergeCell ref="J72:N73"/>
    <mergeCell ref="T72:U72"/>
    <mergeCell ref="V72:X72"/>
    <mergeCell ref="AH72:AK72"/>
    <mergeCell ref="AN72:AR72"/>
    <mergeCell ref="T73:U73"/>
    <mergeCell ref="V73:Y73"/>
    <mergeCell ref="Z73:AC73"/>
    <mergeCell ref="AD73:AG73"/>
    <mergeCell ref="V71:Y71"/>
    <mergeCell ref="Z71:AC71"/>
    <mergeCell ref="AD71:AG71"/>
    <mergeCell ref="AH71:AK71"/>
    <mergeCell ref="AL71:AM71"/>
    <mergeCell ref="AN71:AR71"/>
    <mergeCell ref="AH69:AK69"/>
    <mergeCell ref="AL69:AM69"/>
    <mergeCell ref="AN69:AR69"/>
    <mergeCell ref="B70:I71"/>
    <mergeCell ref="J70:N71"/>
    <mergeCell ref="T70:U70"/>
    <mergeCell ref="V70:X70"/>
    <mergeCell ref="AH70:AK70"/>
    <mergeCell ref="AN70:AR70"/>
    <mergeCell ref="T71:U71"/>
    <mergeCell ref="B68:I69"/>
    <mergeCell ref="J68:N69"/>
    <mergeCell ref="T68:U68"/>
    <mergeCell ref="V68:X68"/>
    <mergeCell ref="AH68:AK68"/>
    <mergeCell ref="AN68:AR68"/>
    <mergeCell ref="T69:U69"/>
    <mergeCell ref="V69:Y69"/>
    <mergeCell ref="Z69:AC69"/>
    <mergeCell ref="AD69:AG69"/>
    <mergeCell ref="V67:Y67"/>
    <mergeCell ref="Z67:AC67"/>
    <mergeCell ref="AD67:AG67"/>
    <mergeCell ref="AH67:AK67"/>
    <mergeCell ref="AL67:AM67"/>
    <mergeCell ref="AN67:AR67"/>
    <mergeCell ref="AH65:AK65"/>
    <mergeCell ref="AL65:AM65"/>
    <mergeCell ref="AN65:AR65"/>
    <mergeCell ref="B66:I67"/>
    <mergeCell ref="J66:N67"/>
    <mergeCell ref="T66:U66"/>
    <mergeCell ref="V66:X66"/>
    <mergeCell ref="AH66:AK66"/>
    <mergeCell ref="AN66:AR66"/>
    <mergeCell ref="T67:U67"/>
    <mergeCell ref="B64:I65"/>
    <mergeCell ref="J64:N65"/>
    <mergeCell ref="T64:U64"/>
    <mergeCell ref="V64:X64"/>
    <mergeCell ref="AH64:AK64"/>
    <mergeCell ref="AN64:AR64"/>
    <mergeCell ref="T65:U65"/>
    <mergeCell ref="V65:Y65"/>
    <mergeCell ref="Z65:AC65"/>
    <mergeCell ref="AD65:AG65"/>
    <mergeCell ref="T63:U63"/>
    <mergeCell ref="V63:Y63"/>
    <mergeCell ref="Z63:AC63"/>
    <mergeCell ref="AD63:AG63"/>
    <mergeCell ref="AH63:AK63"/>
    <mergeCell ref="AL63:AM63"/>
    <mergeCell ref="AN63:AR63"/>
    <mergeCell ref="Z61:AC61"/>
    <mergeCell ref="AD61:AG61"/>
    <mergeCell ref="AH61:AK61"/>
    <mergeCell ref="AL61:AM61"/>
    <mergeCell ref="AN61:AR61"/>
    <mergeCell ref="B62:I63"/>
    <mergeCell ref="J62:N63"/>
    <mergeCell ref="T62:U62"/>
    <mergeCell ref="V62:X62"/>
    <mergeCell ref="AH62:AK62"/>
    <mergeCell ref="B57:I59"/>
    <mergeCell ref="J57:N59"/>
    <mergeCell ref="O57:U59"/>
    <mergeCell ref="AP53:AQ55"/>
    <mergeCell ref="AR53:AS55"/>
    <mergeCell ref="J54:J56"/>
    <mergeCell ref="K54:K56"/>
    <mergeCell ref="L54:L56"/>
    <mergeCell ref="M54:M56"/>
    <mergeCell ref="N54:N56"/>
    <mergeCell ref="O54:O56"/>
    <mergeCell ref="P54:P56"/>
    <mergeCell ref="Q54:Q56"/>
    <mergeCell ref="BB58:BC58"/>
    <mergeCell ref="AN59:AS59"/>
    <mergeCell ref="B60:I61"/>
    <mergeCell ref="J60:N61"/>
    <mergeCell ref="T60:U60"/>
    <mergeCell ref="V60:X60"/>
    <mergeCell ref="AH60:AK60"/>
    <mergeCell ref="AN60:AR60"/>
    <mergeCell ref="T61:U61"/>
    <mergeCell ref="V61:Y61"/>
    <mergeCell ref="Y57:AH57"/>
    <mergeCell ref="AL57:AM57"/>
    <mergeCell ref="AN57:AS57"/>
    <mergeCell ref="V58:Y59"/>
    <mergeCell ref="Z58:AC59"/>
    <mergeCell ref="AD58:AG59"/>
    <mergeCell ref="AH58:AK59"/>
    <mergeCell ref="AL58:AM59"/>
    <mergeCell ref="AN58:AS58"/>
    <mergeCell ref="B53:I56"/>
    <mergeCell ref="J53:K53"/>
    <mergeCell ref="M53:N53"/>
    <mergeCell ref="O53:T53"/>
    <mergeCell ref="U53:W53"/>
    <mergeCell ref="AL53:AM55"/>
    <mergeCell ref="AN53:AO55"/>
    <mergeCell ref="R54:R56"/>
    <mergeCell ref="S54:S56"/>
    <mergeCell ref="AA36:AB39"/>
    <mergeCell ref="AC36:AH37"/>
    <mergeCell ref="AJ36:AN37"/>
    <mergeCell ref="AP36:AS37"/>
    <mergeCell ref="AI38:AN39"/>
    <mergeCell ref="AO38:AO39"/>
    <mergeCell ref="AP38:AS39"/>
    <mergeCell ref="T54:T56"/>
    <mergeCell ref="U54:U56"/>
    <mergeCell ref="V54:V56"/>
    <mergeCell ref="W54:W56"/>
    <mergeCell ref="AC38:AH39"/>
    <mergeCell ref="AA32:AB32"/>
    <mergeCell ref="AC32:AS32"/>
    <mergeCell ref="X33:Z33"/>
    <mergeCell ref="AC33:AN33"/>
    <mergeCell ref="D34:G34"/>
    <mergeCell ref="AA34:AB34"/>
    <mergeCell ref="AC34:AN34"/>
    <mergeCell ref="AN29:AR29"/>
    <mergeCell ref="AJ30:AL30"/>
    <mergeCell ref="AM30:AN30"/>
    <mergeCell ref="AO30:AR30"/>
    <mergeCell ref="D31:E31"/>
    <mergeCell ref="G31:H31"/>
    <mergeCell ref="J31:K31"/>
    <mergeCell ref="AJ31:AK31"/>
    <mergeCell ref="AM31:AN31"/>
    <mergeCell ref="AP31:AR31"/>
    <mergeCell ref="Z27:AC27"/>
    <mergeCell ref="AD27:AG27"/>
    <mergeCell ref="AH27:AK27"/>
    <mergeCell ref="AN27:AR27"/>
    <mergeCell ref="V28:Y28"/>
    <mergeCell ref="Z28:AC28"/>
    <mergeCell ref="AD28:AG28"/>
    <mergeCell ref="AH28:AK28"/>
    <mergeCell ref="AN28:AR28"/>
    <mergeCell ref="AH25:AK25"/>
    <mergeCell ref="AL25:AM25"/>
    <mergeCell ref="AN25:AR25"/>
    <mergeCell ref="B26:E28"/>
    <mergeCell ref="F26:N28"/>
    <mergeCell ref="O26:U28"/>
    <mergeCell ref="V26:Y26"/>
    <mergeCell ref="AH26:AK26"/>
    <mergeCell ref="AN26:AR26"/>
    <mergeCell ref="V27:Y27"/>
    <mergeCell ref="B24:I25"/>
    <mergeCell ref="J24:N25"/>
    <mergeCell ref="T24:U24"/>
    <mergeCell ref="V24:X24"/>
    <mergeCell ref="AH24:AK24"/>
    <mergeCell ref="AN24:AR24"/>
    <mergeCell ref="T25:U25"/>
    <mergeCell ref="V25:Y25"/>
    <mergeCell ref="Z25:AC25"/>
    <mergeCell ref="AD25:AG25"/>
    <mergeCell ref="AD17:AG17"/>
    <mergeCell ref="V23:Y23"/>
    <mergeCell ref="Z23:AC23"/>
    <mergeCell ref="AD23:AG23"/>
    <mergeCell ref="AH23:AK23"/>
    <mergeCell ref="AL23:AM23"/>
    <mergeCell ref="AN23:AR23"/>
    <mergeCell ref="AH21:AK21"/>
    <mergeCell ref="AL21:AM21"/>
    <mergeCell ref="AN21:AR21"/>
    <mergeCell ref="B22:I23"/>
    <mergeCell ref="J22:N23"/>
    <mergeCell ref="T22:U22"/>
    <mergeCell ref="V22:X22"/>
    <mergeCell ref="AH22:AK22"/>
    <mergeCell ref="AN22:AR22"/>
    <mergeCell ref="T23:U23"/>
    <mergeCell ref="B20:I21"/>
    <mergeCell ref="J20:N21"/>
    <mergeCell ref="T20:U20"/>
    <mergeCell ref="V20:X20"/>
    <mergeCell ref="AH20:AK20"/>
    <mergeCell ref="AN20:AR20"/>
    <mergeCell ref="T21:U21"/>
    <mergeCell ref="V21:Y21"/>
    <mergeCell ref="Z21:AC21"/>
    <mergeCell ref="AD21:AG21"/>
    <mergeCell ref="J10:J12"/>
    <mergeCell ref="K10:K12"/>
    <mergeCell ref="L10:L12"/>
    <mergeCell ref="M10:M12"/>
    <mergeCell ref="N10:N12"/>
    <mergeCell ref="O10:O12"/>
    <mergeCell ref="P10:P12"/>
    <mergeCell ref="V19:Y19"/>
    <mergeCell ref="Z19:AC19"/>
    <mergeCell ref="AD19:AG19"/>
    <mergeCell ref="AH19:AK19"/>
    <mergeCell ref="AL19:AM19"/>
    <mergeCell ref="AN19:AR19"/>
    <mergeCell ref="AH17:AK17"/>
    <mergeCell ref="AL17:AM17"/>
    <mergeCell ref="AN17:AR17"/>
    <mergeCell ref="B18:I19"/>
    <mergeCell ref="J18:N19"/>
    <mergeCell ref="T18:U18"/>
    <mergeCell ref="V18:X18"/>
    <mergeCell ref="AH18:AK18"/>
    <mergeCell ref="AN18:AR18"/>
    <mergeCell ref="T19:U19"/>
    <mergeCell ref="B16:I17"/>
    <mergeCell ref="J16:N17"/>
    <mergeCell ref="T16:U16"/>
    <mergeCell ref="V16:X16"/>
    <mergeCell ref="AH16:AK16"/>
    <mergeCell ref="AN16:AR16"/>
    <mergeCell ref="T17:U17"/>
    <mergeCell ref="V17:Y17"/>
    <mergeCell ref="Z17:AC17"/>
    <mergeCell ref="BF2:BJ2"/>
    <mergeCell ref="N5:AE6"/>
    <mergeCell ref="B9:I12"/>
    <mergeCell ref="J9:K9"/>
    <mergeCell ref="M9:N9"/>
    <mergeCell ref="O9:T9"/>
    <mergeCell ref="U9:W9"/>
    <mergeCell ref="AL9:AM11"/>
    <mergeCell ref="BD13:BE14"/>
    <mergeCell ref="V14:Y15"/>
    <mergeCell ref="Z14:AC15"/>
    <mergeCell ref="AD14:AG15"/>
    <mergeCell ref="AH14:AK15"/>
    <mergeCell ref="AL14:AM15"/>
    <mergeCell ref="AN14:AS14"/>
    <mergeCell ref="BB14:BC14"/>
    <mergeCell ref="AN15:AS15"/>
    <mergeCell ref="W10:W12"/>
    <mergeCell ref="B13:I15"/>
    <mergeCell ref="J13:N15"/>
    <mergeCell ref="O13:U15"/>
    <mergeCell ref="Y13:AH13"/>
    <mergeCell ref="AN13:AS13"/>
    <mergeCell ref="Q10:Q12"/>
    <mergeCell ref="R10:R12"/>
    <mergeCell ref="S10:S12"/>
    <mergeCell ref="T10:T12"/>
    <mergeCell ref="U10:U12"/>
    <mergeCell ref="V10:V12"/>
    <mergeCell ref="AN9:AO11"/>
    <mergeCell ref="AP9:AQ11"/>
    <mergeCell ref="AR9:AS11"/>
    <mergeCell ref="AM5:AP6"/>
    <mergeCell ref="AM49:AP50"/>
    <mergeCell ref="AM90:AP91"/>
    <mergeCell ref="AM131:AP132"/>
    <mergeCell ref="AN62:AR62"/>
    <mergeCell ref="AN81:AR81"/>
    <mergeCell ref="AN103:AR103"/>
    <mergeCell ref="AN122:AR122"/>
    <mergeCell ref="AN144:AR144"/>
    <mergeCell ref="AN163:AR163"/>
  </mergeCells>
  <phoneticPr fontId="2"/>
  <conditionalFormatting sqref="O16 O18">
    <cfRule type="expression" dxfId="247" priority="2736" stopIfTrue="1">
      <formula>AND(O16="",V17&gt;0)</formula>
    </cfRule>
  </conditionalFormatting>
  <conditionalFormatting sqref="O17">
    <cfRule type="expression" dxfId="246" priority="1911">
      <formula>IF(OR(O16="",Q16="",S16=""),TRUE)</formula>
    </cfRule>
  </conditionalFormatting>
  <conditionalFormatting sqref="O19">
    <cfRule type="expression" dxfId="245" priority="1849">
      <formula>IF(OR(O18="",Q18="",S18=""),TRUE)</formula>
    </cfRule>
  </conditionalFormatting>
  <conditionalFormatting sqref="O20">
    <cfRule type="expression" dxfId="244" priority="1848" stopIfTrue="1">
      <formula>AND(O20="",V21&gt;0)</formula>
    </cfRule>
  </conditionalFormatting>
  <conditionalFormatting sqref="O21">
    <cfRule type="expression" dxfId="243" priority="1842">
      <formula>IF(OR(O20="",Q20="",S20=""),TRUE)</formula>
    </cfRule>
  </conditionalFormatting>
  <conditionalFormatting sqref="O22">
    <cfRule type="expression" dxfId="242" priority="1841" stopIfTrue="1">
      <formula>AND(O22="",V23&gt;0)</formula>
    </cfRule>
  </conditionalFormatting>
  <conditionalFormatting sqref="O23">
    <cfRule type="expression" dxfId="241" priority="1835">
      <formula>IF(OR(O22="",Q22="",S22=""),TRUE)</formula>
    </cfRule>
  </conditionalFormatting>
  <conditionalFormatting sqref="O24">
    <cfRule type="expression" dxfId="240" priority="1834" stopIfTrue="1">
      <formula>AND(O24="",V25&gt;0)</formula>
    </cfRule>
  </conditionalFormatting>
  <conditionalFormatting sqref="O25">
    <cfRule type="expression" dxfId="239" priority="1828">
      <formula>IF(OR(O24="",Q24="",S24=""),TRUE)</formula>
    </cfRule>
  </conditionalFormatting>
  <conditionalFormatting sqref="O60">
    <cfRule type="expression" dxfId="238" priority="1827" stopIfTrue="1">
      <formula>AND(O60="",V61&gt;0)</formula>
    </cfRule>
  </conditionalFormatting>
  <conditionalFormatting sqref="O61">
    <cfRule type="expression" dxfId="237" priority="1821">
      <formula>IF(OR(O60="",Q60="",S60=""),TRUE)</formula>
    </cfRule>
  </conditionalFormatting>
  <conditionalFormatting sqref="O62">
    <cfRule type="expression" dxfId="236" priority="1820" stopIfTrue="1">
      <formula>AND(O62="",V63&gt;0)</formula>
    </cfRule>
  </conditionalFormatting>
  <conditionalFormatting sqref="O63">
    <cfRule type="expression" dxfId="235" priority="1814">
      <formula>IF(OR(O62="",Q62="",S62=""),TRUE)</formula>
    </cfRule>
  </conditionalFormatting>
  <conditionalFormatting sqref="O64">
    <cfRule type="expression" dxfId="234" priority="1813" stopIfTrue="1">
      <formula>AND(O64="",V65&gt;0)</formula>
    </cfRule>
  </conditionalFormatting>
  <conditionalFormatting sqref="O65">
    <cfRule type="expression" dxfId="233" priority="1807">
      <formula>IF(OR(O64="",Q64="",S64=""),TRUE)</formula>
    </cfRule>
  </conditionalFormatting>
  <conditionalFormatting sqref="O66">
    <cfRule type="expression" dxfId="232" priority="1806" stopIfTrue="1">
      <formula>AND(O66="",V67&gt;0)</formula>
    </cfRule>
  </conditionalFormatting>
  <conditionalFormatting sqref="O67">
    <cfRule type="expression" dxfId="231" priority="1800">
      <formula>IF(OR(O66="",Q66="",S66=""),TRUE)</formula>
    </cfRule>
  </conditionalFormatting>
  <conditionalFormatting sqref="O68">
    <cfRule type="expression" dxfId="230" priority="1799" stopIfTrue="1">
      <formula>AND(O68="",V69&gt;0)</formula>
    </cfRule>
  </conditionalFormatting>
  <conditionalFormatting sqref="O69">
    <cfRule type="expression" dxfId="229" priority="1793">
      <formula>IF(OR(O68="",Q68="",S68=""),TRUE)</formula>
    </cfRule>
  </conditionalFormatting>
  <conditionalFormatting sqref="O70">
    <cfRule type="expression" dxfId="228" priority="1792" stopIfTrue="1">
      <formula>AND(O70="",V71&gt;0)</formula>
    </cfRule>
  </conditionalFormatting>
  <conditionalFormatting sqref="O71">
    <cfRule type="expression" dxfId="227" priority="1786">
      <formula>IF(OR(O70="",Q70="",S70=""),TRUE)</formula>
    </cfRule>
  </conditionalFormatting>
  <conditionalFormatting sqref="O72">
    <cfRule type="expression" dxfId="226" priority="1785" stopIfTrue="1">
      <formula>AND(O72="",V73&gt;0)</formula>
    </cfRule>
  </conditionalFormatting>
  <conditionalFormatting sqref="O73">
    <cfRule type="expression" dxfId="225" priority="1779">
      <formula>IF(OR(O72="",Q72="",S72=""),TRUE)</formula>
    </cfRule>
  </conditionalFormatting>
  <conditionalFormatting sqref="O74">
    <cfRule type="expression" dxfId="224" priority="1778" stopIfTrue="1">
      <formula>AND(O74="",V75&gt;0)</formula>
    </cfRule>
  </conditionalFormatting>
  <conditionalFormatting sqref="O75">
    <cfRule type="expression" dxfId="223" priority="1772">
      <formula>IF(OR(O74="",Q74="",S74=""),TRUE)</formula>
    </cfRule>
  </conditionalFormatting>
  <conditionalFormatting sqref="O76">
    <cfRule type="expression" dxfId="222" priority="1771" stopIfTrue="1">
      <formula>AND(O76="",V77&gt;0)</formula>
    </cfRule>
  </conditionalFormatting>
  <conditionalFormatting sqref="O77">
    <cfRule type="expression" dxfId="221" priority="1765">
      <formula>IF(OR(O76="",Q76="",S76=""),TRUE)</formula>
    </cfRule>
  </conditionalFormatting>
  <conditionalFormatting sqref="O101">
    <cfRule type="expression" dxfId="220" priority="1764" stopIfTrue="1">
      <formula>AND(O101="",V102&gt;0)</formula>
    </cfRule>
  </conditionalFormatting>
  <conditionalFormatting sqref="O102">
    <cfRule type="expression" dxfId="219" priority="1758">
      <formula>IF(OR(O101="",Q101="",S101=""),TRUE)</formula>
    </cfRule>
  </conditionalFormatting>
  <conditionalFormatting sqref="O103">
    <cfRule type="expression" dxfId="218" priority="1757" stopIfTrue="1">
      <formula>AND(O103="",V104&gt;0)</formula>
    </cfRule>
  </conditionalFormatting>
  <conditionalFormatting sqref="O104">
    <cfRule type="expression" dxfId="217" priority="1751">
      <formula>IF(OR(O103="",Q103="",S103=""),TRUE)</formula>
    </cfRule>
  </conditionalFormatting>
  <conditionalFormatting sqref="O105">
    <cfRule type="expression" dxfId="216" priority="1750" stopIfTrue="1">
      <formula>AND(O105="",V106&gt;0)</formula>
    </cfRule>
  </conditionalFormatting>
  <conditionalFormatting sqref="O106">
    <cfRule type="expression" dxfId="215" priority="1744">
      <formula>IF(OR(O105="",Q105="",S105=""),TRUE)</formula>
    </cfRule>
  </conditionalFormatting>
  <conditionalFormatting sqref="O107">
    <cfRule type="expression" dxfId="214" priority="1743" stopIfTrue="1">
      <formula>AND(O107="",V108&gt;0)</formula>
    </cfRule>
  </conditionalFormatting>
  <conditionalFormatting sqref="O108">
    <cfRule type="expression" dxfId="213" priority="1737">
      <formula>IF(OR(O107="",Q107="",S107=""),TRUE)</formula>
    </cfRule>
  </conditionalFormatting>
  <conditionalFormatting sqref="O109">
    <cfRule type="expression" dxfId="212" priority="1736" stopIfTrue="1">
      <formula>AND(O109="",V110&gt;0)</formula>
    </cfRule>
  </conditionalFormatting>
  <conditionalFormatting sqref="O110">
    <cfRule type="expression" dxfId="211" priority="1730">
      <formula>IF(OR(O109="",Q109="",S109=""),TRUE)</formula>
    </cfRule>
  </conditionalFormatting>
  <conditionalFormatting sqref="O111">
    <cfRule type="expression" dxfId="210" priority="1729" stopIfTrue="1">
      <formula>AND(O111="",V112&gt;0)</formula>
    </cfRule>
  </conditionalFormatting>
  <conditionalFormatting sqref="O112">
    <cfRule type="expression" dxfId="209" priority="1723">
      <formula>IF(OR(O111="",Q111="",S111=""),TRUE)</formula>
    </cfRule>
  </conditionalFormatting>
  <conditionalFormatting sqref="O113">
    <cfRule type="expression" dxfId="208" priority="1722" stopIfTrue="1">
      <formula>AND(O113="",V114&gt;0)</formula>
    </cfRule>
  </conditionalFormatting>
  <conditionalFormatting sqref="O114">
    <cfRule type="expression" dxfId="207" priority="1716">
      <formula>IF(OR(O113="",Q113="",S113=""),TRUE)</formula>
    </cfRule>
  </conditionalFormatting>
  <conditionalFormatting sqref="O115">
    <cfRule type="expression" dxfId="206" priority="1715" stopIfTrue="1">
      <formula>AND(O115="",V116&gt;0)</formula>
    </cfRule>
  </conditionalFormatting>
  <conditionalFormatting sqref="O116">
    <cfRule type="expression" dxfId="205" priority="1709">
      <formula>IF(OR(O115="",Q115="",S115=""),TRUE)</formula>
    </cfRule>
  </conditionalFormatting>
  <conditionalFormatting sqref="O117">
    <cfRule type="expression" dxfId="204" priority="1708" stopIfTrue="1">
      <formula>AND(O117="",V118&gt;0)</formula>
    </cfRule>
  </conditionalFormatting>
  <conditionalFormatting sqref="O118">
    <cfRule type="expression" dxfId="203" priority="1702">
      <formula>IF(OR(O117="",Q117="",S117=""),TRUE)</formula>
    </cfRule>
  </conditionalFormatting>
  <conditionalFormatting sqref="O142">
    <cfRule type="expression" dxfId="202" priority="1701" stopIfTrue="1">
      <formula>AND(O142="",V143&gt;0)</formula>
    </cfRule>
  </conditionalFormatting>
  <conditionalFormatting sqref="O143">
    <cfRule type="expression" dxfId="201" priority="1695">
      <formula>IF(OR(O142="",Q142="",S142=""),TRUE)</formula>
    </cfRule>
  </conditionalFormatting>
  <conditionalFormatting sqref="O144">
    <cfRule type="expression" dxfId="200" priority="1694" stopIfTrue="1">
      <formula>AND(O144="",V145&gt;0)</formula>
    </cfRule>
  </conditionalFormatting>
  <conditionalFormatting sqref="O145">
    <cfRule type="expression" dxfId="199" priority="1688">
      <formula>IF(OR(O144="",Q144="",S144=""),TRUE)</formula>
    </cfRule>
  </conditionalFormatting>
  <conditionalFormatting sqref="O146">
    <cfRule type="expression" dxfId="198" priority="1687" stopIfTrue="1">
      <formula>AND(O146="",V147&gt;0)</formula>
    </cfRule>
  </conditionalFormatting>
  <conditionalFormatting sqref="O147">
    <cfRule type="expression" dxfId="197" priority="1681">
      <formula>IF(OR(O146="",Q146="",S146=""),TRUE)</formula>
    </cfRule>
  </conditionalFormatting>
  <conditionalFormatting sqref="O148">
    <cfRule type="expression" dxfId="196" priority="1680" stopIfTrue="1">
      <formula>AND(O148="",V149&gt;0)</formula>
    </cfRule>
  </conditionalFormatting>
  <conditionalFormatting sqref="O149">
    <cfRule type="expression" dxfId="195" priority="1674">
      <formula>IF(OR(O148="",Q148="",S148=""),TRUE)</formula>
    </cfRule>
  </conditionalFormatting>
  <conditionalFormatting sqref="O150">
    <cfRule type="expression" dxfId="194" priority="1673" stopIfTrue="1">
      <formula>AND(O150="",V151&gt;0)</formula>
    </cfRule>
  </conditionalFormatting>
  <conditionalFormatting sqref="O151">
    <cfRule type="expression" dxfId="193" priority="1667">
      <formula>IF(OR(O150="",Q150="",S150=""),TRUE)</formula>
    </cfRule>
  </conditionalFormatting>
  <conditionalFormatting sqref="O152">
    <cfRule type="expression" dxfId="192" priority="1666" stopIfTrue="1">
      <formula>AND(O152="",V153&gt;0)</formula>
    </cfRule>
  </conditionalFormatting>
  <conditionalFormatting sqref="O153">
    <cfRule type="expression" dxfId="191" priority="1660">
      <formula>IF(OR(O152="",Q152="",S152=""),TRUE)</formula>
    </cfRule>
  </conditionalFormatting>
  <conditionalFormatting sqref="O154">
    <cfRule type="expression" dxfId="190" priority="1659" stopIfTrue="1">
      <formula>AND(O154="",V155&gt;0)</formula>
    </cfRule>
  </conditionalFormatting>
  <conditionalFormatting sqref="O155">
    <cfRule type="expression" dxfId="189" priority="1653">
      <formula>IF(OR(O154="",Q154="",S154=""),TRUE)</formula>
    </cfRule>
  </conditionalFormatting>
  <conditionalFormatting sqref="O156">
    <cfRule type="expression" dxfId="188" priority="1652" stopIfTrue="1">
      <formula>AND(O156="",V157&gt;0)</formula>
    </cfRule>
  </conditionalFormatting>
  <conditionalFormatting sqref="O157">
    <cfRule type="expression" dxfId="187" priority="1646">
      <formula>IF(OR(O156="",Q156="",S156=""),TRUE)</formula>
    </cfRule>
  </conditionalFormatting>
  <conditionalFormatting sqref="O158">
    <cfRule type="expression" dxfId="186" priority="1645" stopIfTrue="1">
      <formula>AND(O158="",V159&gt;0)</formula>
    </cfRule>
  </conditionalFormatting>
  <conditionalFormatting sqref="O159">
    <cfRule type="expression" dxfId="185" priority="1639">
      <formula>IF(OR(O158="",Q158="",S158=""),TRUE)</formula>
    </cfRule>
  </conditionalFormatting>
  <conditionalFormatting sqref="Q16">
    <cfRule type="expression" dxfId="184" priority="1913">
      <formula>IF(O16="",TRUE)</formula>
    </cfRule>
    <cfRule type="expression" dxfId="183" priority="2735" stopIfTrue="1">
      <formula>AND(Q16="",V17&gt;0)</formula>
    </cfRule>
  </conditionalFormatting>
  <conditionalFormatting sqref="Q17">
    <cfRule type="expression" dxfId="182" priority="1910">
      <formula>IF(OR(O16="",Q16="",S16="",O17=""),TRUE)</formula>
    </cfRule>
  </conditionalFormatting>
  <conditionalFormatting sqref="Q18">
    <cfRule type="expression" dxfId="181" priority="1853">
      <formula>IF(O18="",TRUE)</formula>
    </cfRule>
    <cfRule type="expression" dxfId="180" priority="1854" stopIfTrue="1">
      <formula>AND(Q18="",V19&gt;0)</formula>
    </cfRule>
  </conditionalFormatting>
  <conditionalFormatting sqref="Q19">
    <cfRule type="expression" dxfId="179" priority="1851">
      <formula>IF(OR(O18="",Q18="",S18="",O19=""),TRUE)</formula>
    </cfRule>
  </conditionalFormatting>
  <conditionalFormatting sqref="Q20">
    <cfRule type="expression" dxfId="178" priority="1846">
      <formula>IF(O20="",TRUE)</formula>
    </cfRule>
    <cfRule type="expression" dxfId="177" priority="1847" stopIfTrue="1">
      <formula>AND(Q20="",V21&gt;0)</formula>
    </cfRule>
  </conditionalFormatting>
  <conditionalFormatting sqref="Q21">
    <cfRule type="expression" dxfId="176" priority="1844">
      <formula>IF(OR(O20="",Q20="",S20="",O21=""),TRUE)</formula>
    </cfRule>
  </conditionalFormatting>
  <conditionalFormatting sqref="Q22">
    <cfRule type="expression" dxfId="175" priority="1839">
      <formula>IF(O22="",TRUE)</formula>
    </cfRule>
    <cfRule type="expression" dxfId="174" priority="1840" stopIfTrue="1">
      <formula>AND(Q22="",V23&gt;0)</formula>
    </cfRule>
  </conditionalFormatting>
  <conditionalFormatting sqref="Q23">
    <cfRule type="expression" dxfId="173" priority="1837">
      <formula>IF(OR(O22="",Q22="",S22="",O23=""),TRUE)</formula>
    </cfRule>
  </conditionalFormatting>
  <conditionalFormatting sqref="Q24">
    <cfRule type="expression" dxfId="172" priority="1832">
      <formula>IF(O24="",TRUE)</formula>
    </cfRule>
    <cfRule type="expression" dxfId="171" priority="1833" stopIfTrue="1">
      <formula>AND(Q24="",V25&gt;0)</formula>
    </cfRule>
  </conditionalFormatting>
  <conditionalFormatting sqref="Q25">
    <cfRule type="expression" dxfId="170" priority="1830">
      <formula>IF(OR(O24="",Q24="",S24="",O25=""),TRUE)</formula>
    </cfRule>
  </conditionalFormatting>
  <conditionalFormatting sqref="Q60">
    <cfRule type="expression" dxfId="169" priority="1825">
      <formula>IF(O60="",TRUE)</formula>
    </cfRule>
    <cfRule type="expression" dxfId="168" priority="1826" stopIfTrue="1">
      <formula>AND(Q60="",V61&gt;0)</formula>
    </cfRule>
  </conditionalFormatting>
  <conditionalFormatting sqref="Q61">
    <cfRule type="expression" dxfId="167" priority="1823">
      <formula>IF(OR(O60="",Q60="",S60="",O61=""),TRUE)</formula>
    </cfRule>
  </conditionalFormatting>
  <conditionalFormatting sqref="Q62">
    <cfRule type="expression" dxfId="166" priority="1818">
      <formula>IF(O62="",TRUE)</formula>
    </cfRule>
    <cfRule type="expression" dxfId="165" priority="1819" stopIfTrue="1">
      <formula>AND(Q62="",V63&gt;0)</formula>
    </cfRule>
  </conditionalFormatting>
  <conditionalFormatting sqref="Q63">
    <cfRule type="expression" dxfId="164" priority="1816">
      <formula>IF(OR(O62="",Q62="",S62="",O63=""),TRUE)</formula>
    </cfRule>
  </conditionalFormatting>
  <conditionalFormatting sqref="Q64">
    <cfRule type="expression" dxfId="163" priority="1811">
      <formula>IF(O64="",TRUE)</formula>
    </cfRule>
    <cfRule type="expression" dxfId="162" priority="1812" stopIfTrue="1">
      <formula>AND(Q64="",V65&gt;0)</formula>
    </cfRule>
  </conditionalFormatting>
  <conditionalFormatting sqref="Q65">
    <cfRule type="expression" dxfId="161" priority="1809">
      <formula>IF(OR(O64="",Q64="",S64="",O65=""),TRUE)</formula>
    </cfRule>
  </conditionalFormatting>
  <conditionalFormatting sqref="Q66">
    <cfRule type="expression" dxfId="160" priority="1804">
      <formula>IF(O66="",TRUE)</formula>
    </cfRule>
    <cfRule type="expression" dxfId="159" priority="1805" stopIfTrue="1">
      <formula>AND(Q66="",V67&gt;0)</formula>
    </cfRule>
  </conditionalFormatting>
  <conditionalFormatting sqref="Q67">
    <cfRule type="expression" dxfId="158" priority="1802">
      <formula>IF(OR(O66="",Q66="",S66="",O67=""),TRUE)</formula>
    </cfRule>
  </conditionalFormatting>
  <conditionalFormatting sqref="Q68">
    <cfRule type="expression" dxfId="157" priority="1797">
      <formula>IF(O68="",TRUE)</formula>
    </cfRule>
    <cfRule type="expression" dxfId="156" priority="1798" stopIfTrue="1">
      <formula>AND(Q68="",V69&gt;0)</formula>
    </cfRule>
  </conditionalFormatting>
  <conditionalFormatting sqref="Q69">
    <cfRule type="expression" dxfId="155" priority="1795">
      <formula>IF(OR(O68="",Q68="",S68="",O69=""),TRUE)</formula>
    </cfRule>
  </conditionalFormatting>
  <conditionalFormatting sqref="Q70">
    <cfRule type="expression" dxfId="154" priority="1790">
      <formula>IF(O70="",TRUE)</formula>
    </cfRule>
    <cfRule type="expression" dxfId="153" priority="1791" stopIfTrue="1">
      <formula>AND(Q70="",V71&gt;0)</formula>
    </cfRule>
  </conditionalFormatting>
  <conditionalFormatting sqref="Q71">
    <cfRule type="expression" dxfId="152" priority="1788">
      <formula>IF(OR(O70="",Q70="",S70="",O71=""),TRUE)</formula>
    </cfRule>
  </conditionalFormatting>
  <conditionalFormatting sqref="Q72">
    <cfRule type="expression" dxfId="151" priority="1783">
      <formula>IF(O72="",TRUE)</formula>
    </cfRule>
    <cfRule type="expression" dxfId="150" priority="1784" stopIfTrue="1">
      <formula>AND(Q72="",V73&gt;0)</formula>
    </cfRule>
  </conditionalFormatting>
  <conditionalFormatting sqref="Q73">
    <cfRule type="expression" dxfId="149" priority="1781">
      <formula>IF(OR(O72="",Q72="",S72="",O73=""),TRUE)</formula>
    </cfRule>
  </conditionalFormatting>
  <conditionalFormatting sqref="Q74">
    <cfRule type="expression" dxfId="148" priority="1776">
      <formula>IF(O74="",TRUE)</formula>
    </cfRule>
    <cfRule type="expression" dxfId="147" priority="1777" stopIfTrue="1">
      <formula>AND(Q74="",V75&gt;0)</formula>
    </cfRule>
  </conditionalFormatting>
  <conditionalFormatting sqref="Q75">
    <cfRule type="expression" dxfId="146" priority="1774">
      <formula>IF(OR(O74="",Q74="",S74="",O75=""),TRUE)</formula>
    </cfRule>
  </conditionalFormatting>
  <conditionalFormatting sqref="Q76">
    <cfRule type="expression" dxfId="145" priority="1769">
      <formula>IF(O76="",TRUE)</formula>
    </cfRule>
    <cfRule type="expression" dxfId="144" priority="1770" stopIfTrue="1">
      <formula>AND(Q76="",V77&gt;0)</formula>
    </cfRule>
  </conditionalFormatting>
  <conditionalFormatting sqref="Q77">
    <cfRule type="expression" dxfId="143" priority="1767">
      <formula>IF(OR(O76="",Q76="",S76="",O77=""),TRUE)</formula>
    </cfRule>
  </conditionalFormatting>
  <conditionalFormatting sqref="Q101">
    <cfRule type="expression" dxfId="142" priority="1762">
      <formula>IF(O101="",TRUE)</formula>
    </cfRule>
    <cfRule type="expression" dxfId="141" priority="1763" stopIfTrue="1">
      <formula>AND(Q101="",V102&gt;0)</formula>
    </cfRule>
  </conditionalFormatting>
  <conditionalFormatting sqref="Q102">
    <cfRule type="expression" dxfId="140" priority="1760">
      <formula>IF(OR(O101="",Q101="",S101="",O102=""),TRUE)</formula>
    </cfRule>
  </conditionalFormatting>
  <conditionalFormatting sqref="Q103">
    <cfRule type="expression" dxfId="139" priority="1755">
      <formula>IF(O103="",TRUE)</formula>
    </cfRule>
    <cfRule type="expression" dxfId="138" priority="1756" stopIfTrue="1">
      <formula>AND(Q103="",V104&gt;0)</formula>
    </cfRule>
  </conditionalFormatting>
  <conditionalFormatting sqref="Q104">
    <cfRule type="expression" dxfId="137" priority="1753">
      <formula>IF(OR(O103="",Q103="",S103="",O104=""),TRUE)</formula>
    </cfRule>
  </conditionalFormatting>
  <conditionalFormatting sqref="Q105">
    <cfRule type="expression" dxfId="136" priority="1748">
      <formula>IF(O105="",TRUE)</formula>
    </cfRule>
    <cfRule type="expression" dxfId="135" priority="1749" stopIfTrue="1">
      <formula>AND(Q105="",V106&gt;0)</formula>
    </cfRule>
  </conditionalFormatting>
  <conditionalFormatting sqref="Q106">
    <cfRule type="expression" dxfId="134" priority="1746">
      <formula>IF(OR(O105="",Q105="",S105="",O106=""),TRUE)</formula>
    </cfRule>
  </conditionalFormatting>
  <conditionalFormatting sqref="Q107">
    <cfRule type="expression" dxfId="133" priority="1741">
      <formula>IF(O107="",TRUE)</formula>
    </cfRule>
    <cfRule type="expression" dxfId="132" priority="1742" stopIfTrue="1">
      <formula>AND(Q107="",V108&gt;0)</formula>
    </cfRule>
  </conditionalFormatting>
  <conditionalFormatting sqref="Q108">
    <cfRule type="expression" dxfId="131" priority="1739">
      <formula>IF(OR(O107="",Q107="",S107="",O108=""),TRUE)</formula>
    </cfRule>
  </conditionalFormatting>
  <conditionalFormatting sqref="Q109">
    <cfRule type="expression" dxfId="130" priority="1734">
      <formula>IF(O109="",TRUE)</formula>
    </cfRule>
    <cfRule type="expression" dxfId="129" priority="1735" stopIfTrue="1">
      <formula>AND(Q109="",V110&gt;0)</formula>
    </cfRule>
  </conditionalFormatting>
  <conditionalFormatting sqref="Q110">
    <cfRule type="expression" dxfId="128" priority="1732">
      <formula>IF(OR(O109="",Q109="",S109="",O110=""),TRUE)</formula>
    </cfRule>
  </conditionalFormatting>
  <conditionalFormatting sqref="Q111">
    <cfRule type="expression" dxfId="127" priority="1727">
      <formula>IF(O111="",TRUE)</formula>
    </cfRule>
    <cfRule type="expression" dxfId="126" priority="1728" stopIfTrue="1">
      <formula>AND(Q111="",V112&gt;0)</formula>
    </cfRule>
  </conditionalFormatting>
  <conditionalFormatting sqref="Q112">
    <cfRule type="expression" dxfId="125" priority="1725">
      <formula>IF(OR(O111="",Q111="",S111="",O112=""),TRUE)</formula>
    </cfRule>
  </conditionalFormatting>
  <conditionalFormatting sqref="Q113">
    <cfRule type="expression" dxfId="124" priority="1720">
      <formula>IF(O113="",TRUE)</formula>
    </cfRule>
    <cfRule type="expression" dxfId="123" priority="1721" stopIfTrue="1">
      <formula>AND(Q113="",V114&gt;0)</formula>
    </cfRule>
  </conditionalFormatting>
  <conditionalFormatting sqref="Q114">
    <cfRule type="expression" dxfId="122" priority="1718">
      <formula>IF(OR(O113="",Q113="",S113="",O114=""),TRUE)</formula>
    </cfRule>
  </conditionalFormatting>
  <conditionalFormatting sqref="Q115">
    <cfRule type="expression" dxfId="121" priority="1713">
      <formula>IF(O115="",TRUE)</formula>
    </cfRule>
    <cfRule type="expression" dxfId="120" priority="1714" stopIfTrue="1">
      <formula>AND(Q115="",V116&gt;0)</formula>
    </cfRule>
  </conditionalFormatting>
  <conditionalFormatting sqref="Q116">
    <cfRule type="expression" dxfId="119" priority="1711">
      <formula>IF(OR(O115="",Q115="",S115="",O116=""),TRUE)</formula>
    </cfRule>
  </conditionalFormatting>
  <conditionalFormatting sqref="Q117">
    <cfRule type="expression" dxfId="118" priority="1706">
      <formula>IF(O117="",TRUE)</formula>
    </cfRule>
    <cfRule type="expression" dxfId="117" priority="1707" stopIfTrue="1">
      <formula>AND(Q117="",V118&gt;0)</formula>
    </cfRule>
  </conditionalFormatting>
  <conditionalFormatting sqref="Q118">
    <cfRule type="expression" dxfId="116" priority="1704">
      <formula>IF(OR(O117="",Q117="",S117="",O118=""),TRUE)</formula>
    </cfRule>
  </conditionalFormatting>
  <conditionalFormatting sqref="Q142">
    <cfRule type="expression" dxfId="115" priority="1699">
      <formula>IF(O142="",TRUE)</formula>
    </cfRule>
    <cfRule type="expression" dxfId="114" priority="1700" stopIfTrue="1">
      <formula>AND(Q142="",V143&gt;0)</formula>
    </cfRule>
  </conditionalFormatting>
  <conditionalFormatting sqref="Q143">
    <cfRule type="expression" dxfId="113" priority="1697">
      <formula>IF(OR(O142="",Q142="",S142="",O143=""),TRUE)</formula>
    </cfRule>
  </conditionalFormatting>
  <conditionalFormatting sqref="Q144">
    <cfRule type="expression" dxfId="112" priority="1692">
      <formula>IF(O144="",TRUE)</formula>
    </cfRule>
    <cfRule type="expression" dxfId="111" priority="1693" stopIfTrue="1">
      <formula>AND(Q144="",V145&gt;0)</formula>
    </cfRule>
  </conditionalFormatting>
  <conditionalFormatting sqref="Q145">
    <cfRule type="expression" dxfId="110" priority="1690">
      <formula>IF(OR(O144="",Q144="",S144="",O145=""),TRUE)</formula>
    </cfRule>
  </conditionalFormatting>
  <conditionalFormatting sqref="Q146">
    <cfRule type="expression" dxfId="109" priority="1685">
      <formula>IF(O146="",TRUE)</formula>
    </cfRule>
    <cfRule type="expression" dxfId="108" priority="1686" stopIfTrue="1">
      <formula>AND(Q146="",V147&gt;0)</formula>
    </cfRule>
  </conditionalFormatting>
  <conditionalFormatting sqref="Q147">
    <cfRule type="expression" dxfId="107" priority="1683">
      <formula>IF(OR(O146="",Q146="",S146="",O147=""),TRUE)</formula>
    </cfRule>
  </conditionalFormatting>
  <conditionalFormatting sqref="Q148">
    <cfRule type="expression" dxfId="106" priority="1678">
      <formula>IF(O148="",TRUE)</formula>
    </cfRule>
    <cfRule type="expression" dxfId="105" priority="1679" stopIfTrue="1">
      <formula>AND(Q148="",V149&gt;0)</formula>
    </cfRule>
  </conditionalFormatting>
  <conditionalFormatting sqref="Q149">
    <cfRule type="expression" dxfId="104" priority="1676">
      <formula>IF(OR(O148="",Q148="",S148="",O149=""),TRUE)</formula>
    </cfRule>
  </conditionalFormatting>
  <conditionalFormatting sqref="Q150">
    <cfRule type="expression" dxfId="103" priority="1671">
      <formula>IF(O150="",TRUE)</formula>
    </cfRule>
    <cfRule type="expression" dxfId="102" priority="1672" stopIfTrue="1">
      <formula>AND(Q150="",V151&gt;0)</formula>
    </cfRule>
  </conditionalFormatting>
  <conditionalFormatting sqref="Q151">
    <cfRule type="expression" dxfId="101" priority="1669">
      <formula>IF(OR(O150="",Q150="",S150="",O151=""),TRUE)</formula>
    </cfRule>
  </conditionalFormatting>
  <conditionalFormatting sqref="Q152">
    <cfRule type="expression" dxfId="100" priority="1664">
      <formula>IF(O152="",TRUE)</formula>
    </cfRule>
    <cfRule type="expression" dxfId="99" priority="1665" stopIfTrue="1">
      <formula>AND(Q152="",V153&gt;0)</formula>
    </cfRule>
  </conditionalFormatting>
  <conditionalFormatting sqref="Q153">
    <cfRule type="expression" dxfId="98" priority="1662">
      <formula>IF(OR(O152="",Q152="",S152="",O153=""),TRUE)</formula>
    </cfRule>
  </conditionalFormatting>
  <conditionalFormatting sqref="Q154">
    <cfRule type="expression" dxfId="97" priority="1657">
      <formula>IF(O154="",TRUE)</formula>
    </cfRule>
    <cfRule type="expression" dxfId="96" priority="1658" stopIfTrue="1">
      <formula>AND(Q154="",V155&gt;0)</formula>
    </cfRule>
  </conditionalFormatting>
  <conditionalFormatting sqref="Q155">
    <cfRule type="expression" dxfId="95" priority="1655">
      <formula>IF(OR(O154="",Q154="",S154="",O155=""),TRUE)</formula>
    </cfRule>
  </conditionalFormatting>
  <conditionalFormatting sqref="Q156">
    <cfRule type="expression" dxfId="94" priority="1650">
      <formula>IF(O156="",TRUE)</formula>
    </cfRule>
    <cfRule type="expression" dxfId="93" priority="1651" stopIfTrue="1">
      <formula>AND(Q156="",V157&gt;0)</formula>
    </cfRule>
  </conditionalFormatting>
  <conditionalFormatting sqref="Q157">
    <cfRule type="expression" dxfId="92" priority="1648">
      <formula>IF(OR(O156="",Q156="",S156="",O157=""),TRUE)</formula>
    </cfRule>
  </conditionalFormatting>
  <conditionalFormatting sqref="Q158">
    <cfRule type="expression" dxfId="91" priority="1643">
      <formula>IF(O158="",TRUE)</formula>
    </cfRule>
    <cfRule type="expression" dxfId="90" priority="1644" stopIfTrue="1">
      <formula>AND(Q158="",V159&gt;0)</formula>
    </cfRule>
  </conditionalFormatting>
  <conditionalFormatting sqref="Q159">
    <cfRule type="expression" dxfId="89" priority="1641">
      <formula>IF(OR(O158="",Q158="",S158="",O159=""),TRUE)</formula>
    </cfRule>
  </conditionalFormatting>
  <conditionalFormatting sqref="S16">
    <cfRule type="expression" dxfId="88" priority="1912">
      <formula>IF(OR(O16="",Q16=""),TRUE)</formula>
    </cfRule>
  </conditionalFormatting>
  <conditionalFormatting sqref="S17">
    <cfRule type="expression" dxfId="87" priority="1909">
      <formula>IF(OR(O16="",Q16="",S16="",O17="",Q17=""),TRUE)</formula>
    </cfRule>
  </conditionalFormatting>
  <conditionalFormatting sqref="S18">
    <cfRule type="expression" dxfId="86" priority="1852">
      <formula>IF(OR(O18="",Q18=""),TRUE)</formula>
    </cfRule>
  </conditionalFormatting>
  <conditionalFormatting sqref="S19">
    <cfRule type="expression" dxfId="85" priority="1850">
      <formula>IF(OR(O18="",Q18="",S18="",O19="",Q19=""),TRUE)</formula>
    </cfRule>
  </conditionalFormatting>
  <conditionalFormatting sqref="S20">
    <cfRule type="expression" dxfId="84" priority="1845">
      <formula>IF(OR(O20="",Q20=""),TRUE)</formula>
    </cfRule>
  </conditionalFormatting>
  <conditionalFormatting sqref="S21">
    <cfRule type="expression" dxfId="83" priority="1843">
      <formula>IF(OR(O20="",Q20="",S20="",O21="",Q21=""),TRUE)</formula>
    </cfRule>
  </conditionalFormatting>
  <conditionalFormatting sqref="S22">
    <cfRule type="expression" dxfId="82" priority="1838">
      <formula>IF(OR(O22="",Q22=""),TRUE)</formula>
    </cfRule>
  </conditionalFormatting>
  <conditionalFormatting sqref="S23">
    <cfRule type="expression" dxfId="81" priority="1836">
      <formula>IF(OR(O22="",Q22="",S22="",O23="",Q23=""),TRUE)</formula>
    </cfRule>
  </conditionalFormatting>
  <conditionalFormatting sqref="S24">
    <cfRule type="expression" dxfId="80" priority="1831">
      <formula>IF(OR(O24="",Q24=""),TRUE)</formula>
    </cfRule>
  </conditionalFormatting>
  <conditionalFormatting sqref="S25">
    <cfRule type="expression" dxfId="79" priority="1829">
      <formula>IF(OR(O24="",Q24="",S24="",O25="",Q25=""),TRUE)</formula>
    </cfRule>
  </conditionalFormatting>
  <conditionalFormatting sqref="S60">
    <cfRule type="expression" dxfId="78" priority="1824">
      <formula>IF(OR(O60="",Q60=""),TRUE)</formula>
    </cfRule>
  </conditionalFormatting>
  <conditionalFormatting sqref="S61">
    <cfRule type="expression" dxfId="77" priority="1822">
      <formula>IF(OR(O60="",Q60="",S60="",O61="",Q61=""),TRUE)</formula>
    </cfRule>
  </conditionalFormatting>
  <conditionalFormatting sqref="S62">
    <cfRule type="expression" dxfId="76" priority="1817">
      <formula>IF(OR(O62="",Q62=""),TRUE)</formula>
    </cfRule>
  </conditionalFormatting>
  <conditionalFormatting sqref="S63">
    <cfRule type="expression" dxfId="75" priority="1815">
      <formula>IF(OR(O62="",Q62="",S62="",O63="",Q63=""),TRUE)</formula>
    </cfRule>
  </conditionalFormatting>
  <conditionalFormatting sqref="S64">
    <cfRule type="expression" dxfId="74" priority="1810">
      <formula>IF(OR(O64="",Q64=""),TRUE)</formula>
    </cfRule>
  </conditionalFormatting>
  <conditionalFormatting sqref="S65">
    <cfRule type="expression" dxfId="73" priority="1808">
      <formula>IF(OR(O64="",Q64="",S64="",O65="",Q65=""),TRUE)</formula>
    </cfRule>
  </conditionalFormatting>
  <conditionalFormatting sqref="S66">
    <cfRule type="expression" dxfId="72" priority="1803">
      <formula>IF(OR(O66="",Q66=""),TRUE)</formula>
    </cfRule>
  </conditionalFormatting>
  <conditionalFormatting sqref="S67">
    <cfRule type="expression" dxfId="71" priority="1801">
      <formula>IF(OR(O66="",Q66="",S66="",O67="",Q67=""),TRUE)</formula>
    </cfRule>
  </conditionalFormatting>
  <conditionalFormatting sqref="S68">
    <cfRule type="expression" dxfId="70" priority="1796">
      <formula>IF(OR(O68="",Q68=""),TRUE)</formula>
    </cfRule>
  </conditionalFormatting>
  <conditionalFormatting sqref="S69">
    <cfRule type="expression" dxfId="69" priority="1794">
      <formula>IF(OR(O68="",Q68="",S68="",O69="",Q69=""),TRUE)</formula>
    </cfRule>
  </conditionalFormatting>
  <conditionalFormatting sqref="S70">
    <cfRule type="expression" dxfId="68" priority="1789">
      <formula>IF(OR(O70="",Q70=""),TRUE)</formula>
    </cfRule>
  </conditionalFormatting>
  <conditionalFormatting sqref="S71">
    <cfRule type="expression" dxfId="67" priority="1787">
      <formula>IF(OR(O70="",Q70="",S70="",O71="",Q71=""),TRUE)</formula>
    </cfRule>
  </conditionalFormatting>
  <conditionalFormatting sqref="S72">
    <cfRule type="expression" dxfId="66" priority="1782">
      <formula>IF(OR(O72="",Q72=""),TRUE)</formula>
    </cfRule>
  </conditionalFormatting>
  <conditionalFormatting sqref="S73">
    <cfRule type="expression" dxfId="65" priority="1780">
      <formula>IF(OR(O72="",Q72="",S72="",O73="",Q73=""),TRUE)</formula>
    </cfRule>
  </conditionalFormatting>
  <conditionalFormatting sqref="S74">
    <cfRule type="expression" dxfId="64" priority="1775">
      <formula>IF(OR(O74="",Q74=""),TRUE)</formula>
    </cfRule>
  </conditionalFormatting>
  <conditionalFormatting sqref="S75">
    <cfRule type="expression" dxfId="63" priority="1773">
      <formula>IF(OR(O74="",Q74="",S74="",O75="",Q75=""),TRUE)</formula>
    </cfRule>
  </conditionalFormatting>
  <conditionalFormatting sqref="S76">
    <cfRule type="expression" dxfId="62" priority="1768">
      <formula>IF(OR(O76="",Q76=""),TRUE)</formula>
    </cfRule>
  </conditionalFormatting>
  <conditionalFormatting sqref="S77">
    <cfRule type="expression" dxfId="61" priority="1766">
      <formula>IF(OR(O76="",Q76="",S76="",O77="",Q77=""),TRUE)</formula>
    </cfRule>
  </conditionalFormatting>
  <conditionalFormatting sqref="S101">
    <cfRule type="expression" dxfId="60" priority="1761">
      <formula>IF(OR(O101="",Q101=""),TRUE)</formula>
    </cfRule>
  </conditionalFormatting>
  <conditionalFormatting sqref="S102">
    <cfRule type="expression" dxfId="59" priority="1759">
      <formula>IF(OR(O101="",Q101="",S101="",O102="",Q102=""),TRUE)</formula>
    </cfRule>
  </conditionalFormatting>
  <conditionalFormatting sqref="S103">
    <cfRule type="expression" dxfId="58" priority="1754">
      <formula>IF(OR(O103="",Q103=""),TRUE)</formula>
    </cfRule>
  </conditionalFormatting>
  <conditionalFormatting sqref="S104">
    <cfRule type="expression" dxfId="57" priority="1752">
      <formula>IF(OR(O103="",Q103="",S103="",O104="",Q104=""),TRUE)</formula>
    </cfRule>
  </conditionalFormatting>
  <conditionalFormatting sqref="S105">
    <cfRule type="expression" dxfId="56" priority="1747">
      <formula>IF(OR(O105="",Q105=""),TRUE)</formula>
    </cfRule>
  </conditionalFormatting>
  <conditionalFormatting sqref="S106">
    <cfRule type="expression" dxfId="55" priority="1745">
      <formula>IF(OR(O105="",Q105="",S105="",O106="",Q106=""),TRUE)</formula>
    </cfRule>
  </conditionalFormatting>
  <conditionalFormatting sqref="S107">
    <cfRule type="expression" dxfId="54" priority="1740">
      <formula>IF(OR(O107="",Q107=""),TRUE)</formula>
    </cfRule>
  </conditionalFormatting>
  <conditionalFormatting sqref="S108">
    <cfRule type="expression" dxfId="53" priority="1738">
      <formula>IF(OR(O107="",Q107="",S107="",O108="",Q108=""),TRUE)</formula>
    </cfRule>
  </conditionalFormatting>
  <conditionalFormatting sqref="S109">
    <cfRule type="expression" dxfId="52" priority="1733">
      <formula>IF(OR(O109="",Q109=""),TRUE)</formula>
    </cfRule>
  </conditionalFormatting>
  <conditionalFormatting sqref="S110">
    <cfRule type="expression" dxfId="51" priority="1731">
      <formula>IF(OR(O109="",Q109="",S109="",O110="",Q110=""),TRUE)</formula>
    </cfRule>
  </conditionalFormatting>
  <conditionalFormatting sqref="S111">
    <cfRule type="expression" dxfId="50" priority="1726">
      <formula>IF(OR(O111="",Q111=""),TRUE)</formula>
    </cfRule>
  </conditionalFormatting>
  <conditionalFormatting sqref="S112">
    <cfRule type="expression" dxfId="49" priority="1724">
      <formula>IF(OR(O111="",Q111="",S111="",O112="",Q112=""),TRUE)</formula>
    </cfRule>
  </conditionalFormatting>
  <conditionalFormatting sqref="S113">
    <cfRule type="expression" dxfId="48" priority="1719">
      <formula>IF(OR(O113="",Q113=""),TRUE)</formula>
    </cfRule>
  </conditionalFormatting>
  <conditionalFormatting sqref="S114">
    <cfRule type="expression" dxfId="47" priority="1717">
      <formula>IF(OR(O113="",Q113="",S113="",O114="",Q114=""),TRUE)</formula>
    </cfRule>
  </conditionalFormatting>
  <conditionalFormatting sqref="S115">
    <cfRule type="expression" dxfId="46" priority="1712">
      <formula>IF(OR(O115="",Q115=""),TRUE)</formula>
    </cfRule>
  </conditionalFormatting>
  <conditionalFormatting sqref="S116">
    <cfRule type="expression" dxfId="45" priority="1710">
      <formula>IF(OR(O115="",Q115="",S115="",O116="",Q116=""),TRUE)</formula>
    </cfRule>
  </conditionalFormatting>
  <conditionalFormatting sqref="S117">
    <cfRule type="expression" dxfId="44" priority="1705">
      <formula>IF(OR(O117="",Q117=""),TRUE)</formula>
    </cfRule>
  </conditionalFormatting>
  <conditionalFormatting sqref="S118">
    <cfRule type="expression" dxfId="43" priority="1703">
      <formula>IF(OR(O117="",Q117="",S117="",O118="",Q118=""),TRUE)</formula>
    </cfRule>
  </conditionalFormatting>
  <conditionalFormatting sqref="S142">
    <cfRule type="expression" dxfId="42" priority="1698">
      <formula>IF(OR(O142="",Q142=""),TRUE)</formula>
    </cfRule>
  </conditionalFormatting>
  <conditionalFormatting sqref="S143">
    <cfRule type="expression" dxfId="41" priority="1696">
      <formula>IF(OR(O142="",Q142="",S142="",O143="",Q143=""),TRUE)</formula>
    </cfRule>
  </conditionalFormatting>
  <conditionalFormatting sqref="S144">
    <cfRule type="expression" dxfId="40" priority="1691">
      <formula>IF(OR(O144="",Q144=""),TRUE)</formula>
    </cfRule>
  </conditionalFormatting>
  <conditionalFormatting sqref="S145">
    <cfRule type="expression" dxfId="39" priority="1689">
      <formula>IF(OR(O144="",Q144="",S144="",O145="",Q145=""),TRUE)</formula>
    </cfRule>
  </conditionalFormatting>
  <conditionalFormatting sqref="S146">
    <cfRule type="expression" dxfId="38" priority="1684">
      <formula>IF(OR(O146="",Q146=""),TRUE)</formula>
    </cfRule>
  </conditionalFormatting>
  <conditionalFormatting sqref="S147">
    <cfRule type="expression" dxfId="37" priority="1682">
      <formula>IF(OR(O146="",Q146="",S146="",O147="",Q147=""),TRUE)</formula>
    </cfRule>
  </conditionalFormatting>
  <conditionalFormatting sqref="S148">
    <cfRule type="expression" dxfId="36" priority="1677">
      <formula>IF(OR(O148="",Q148=""),TRUE)</formula>
    </cfRule>
  </conditionalFormatting>
  <conditionalFormatting sqref="S149">
    <cfRule type="expression" dxfId="35" priority="1675">
      <formula>IF(OR(O148="",Q148="",S148="",O149="",Q149=""),TRUE)</formula>
    </cfRule>
  </conditionalFormatting>
  <conditionalFormatting sqref="S150">
    <cfRule type="expression" dxfId="34" priority="1670">
      <formula>IF(OR(O150="",Q150=""),TRUE)</formula>
    </cfRule>
  </conditionalFormatting>
  <conditionalFormatting sqref="S151">
    <cfRule type="expression" dxfId="33" priority="1668">
      <formula>IF(OR(O150="",Q150="",S150="",O151="",Q151=""),TRUE)</formula>
    </cfRule>
  </conditionalFormatting>
  <conditionalFormatting sqref="S152">
    <cfRule type="expression" dxfId="32" priority="1663">
      <formula>IF(OR(O152="",Q152=""),TRUE)</formula>
    </cfRule>
  </conditionalFormatting>
  <conditionalFormatting sqref="S153">
    <cfRule type="expression" dxfId="31" priority="1661">
      <formula>IF(OR(O152="",Q152="",S152="",O153="",Q153=""),TRUE)</formula>
    </cfRule>
  </conditionalFormatting>
  <conditionalFormatting sqref="S154">
    <cfRule type="expression" dxfId="30" priority="1656">
      <formula>IF(OR(O154="",Q154=""),TRUE)</formula>
    </cfRule>
  </conditionalFormatting>
  <conditionalFormatting sqref="S155">
    <cfRule type="expression" dxfId="29" priority="1654">
      <formula>IF(OR(O154="",Q154="",S154="",O155="",Q155=""),TRUE)</formula>
    </cfRule>
  </conditionalFormatting>
  <conditionalFormatting sqref="S156">
    <cfRule type="expression" dxfId="28" priority="1649">
      <formula>IF(OR(O156="",Q156=""),TRUE)</formula>
    </cfRule>
  </conditionalFormatting>
  <conditionalFormatting sqref="S157">
    <cfRule type="expression" dxfId="27" priority="1647">
      <formula>IF(OR(O156="",Q156="",S156="",O157="",Q157=""),TRUE)</formula>
    </cfRule>
  </conditionalFormatting>
  <conditionalFormatting sqref="S158">
    <cfRule type="expression" dxfId="26" priority="1642">
      <formula>IF(OR(O158="",Q158=""),TRUE)</formula>
    </cfRule>
  </conditionalFormatting>
  <conditionalFormatting sqref="S159">
    <cfRule type="expression" dxfId="25" priority="1640">
      <formula>IF(OR(O158="",Q158="",S158="",O159="",Q159=""),TRUE)</formula>
    </cfRule>
  </conditionalFormatting>
  <conditionalFormatting sqref="V17:Y17">
    <cfRule type="expression" dxfId="24" priority="2319" stopIfTrue="1">
      <formula>AND(V16="賃金で算定",AN16=0)</formula>
    </cfRule>
  </conditionalFormatting>
  <conditionalFormatting sqref="V19:Y19 V21:Y21 V23:Y23 V25:Y25">
    <cfRule type="expression" dxfId="23" priority="2794" stopIfTrue="1">
      <formula>AND(V18="賃金で算定",AN18=0)</formula>
    </cfRule>
  </conditionalFormatting>
  <conditionalFormatting sqref="V61:Y61 V63:Y63 V65:Y65 V67:Y67 V69:Y69 V71:Y71 V73:Y73 V75:Y75 V77:Y77">
    <cfRule type="expression" dxfId="22" priority="2764" stopIfTrue="1">
      <formula>AND(V60="賃金で算定",AN60=0)</formula>
    </cfRule>
  </conditionalFormatting>
  <conditionalFormatting sqref="V102:Y102 V104:Y104 V106:Y106 V108:Y108 V110:Y110 V112:Y112 V114:Y114 V116:Y116 V118:Y118">
    <cfRule type="expression" dxfId="21" priority="2765" stopIfTrue="1">
      <formula>AND(V101="賃金で算定",AN101=0)</formula>
    </cfRule>
  </conditionalFormatting>
  <conditionalFormatting sqref="V143:Y143 V145:Y145 V147:Y147 V149:Y149 V151:Y151 V153:Y153 V155:Y155 V157:Y157 V159:Y159">
    <cfRule type="expression" dxfId="20" priority="2766" stopIfTrue="1">
      <formula>AND(V142="賃金で算定",AN142=0)</formula>
    </cfRule>
  </conditionalFormatting>
  <conditionalFormatting sqref="AD81">
    <cfRule type="expression" dxfId="19" priority="2748">
      <formula>AND($F78="",($V78+$V79&gt;0))</formula>
    </cfRule>
  </conditionalFormatting>
  <conditionalFormatting sqref="AD122">
    <cfRule type="expression" dxfId="18" priority="2740">
      <formula>IF(AND($F119=""),($V119+$V120&gt;0))</formula>
    </cfRule>
  </conditionalFormatting>
  <conditionalFormatting sqref="AD163">
    <cfRule type="expression" dxfId="17" priority="2725">
      <formula>IF(AND($F160=""),($V160+$V161&gt;0))</formula>
    </cfRule>
  </conditionalFormatting>
  <conditionalFormatting sqref="AD29:AK29">
    <cfRule type="expression" dxfId="16" priority="2756">
      <formula>AND($F26="",($V26+$V27&gt;0))</formula>
    </cfRule>
  </conditionalFormatting>
  <conditionalFormatting sqref="AE29:AM29">
    <cfRule type="expression" dxfId="15" priority="2757">
      <formula>IF(AND($F26=""),($V26+$V27&gt;0))</formula>
    </cfRule>
  </conditionalFormatting>
  <conditionalFormatting sqref="AE81:AM81">
    <cfRule type="expression" dxfId="14" priority="2749">
      <formula>IF(AND($F78=""),($V78+$V79&gt;0))</formula>
    </cfRule>
  </conditionalFormatting>
  <conditionalFormatting sqref="AE122:AM122">
    <cfRule type="expression" dxfId="13" priority="2741">
      <formula>IF(AND($F119=""),($V119+$V120&gt;0))</formula>
    </cfRule>
  </conditionalFormatting>
  <conditionalFormatting sqref="AE163:AM163">
    <cfRule type="expression" dxfId="12" priority="2726">
      <formula>IF(AND($F160=""),($V160+$V161&gt;0))</formula>
    </cfRule>
  </conditionalFormatting>
  <conditionalFormatting sqref="AN16 AN18 AN20 AN22 AN24">
    <cfRule type="expression" dxfId="11" priority="2376" stopIfTrue="1">
      <formula>AND(V16="",AN16&gt;0)</formula>
    </cfRule>
  </conditionalFormatting>
  <conditionalFormatting sqref="AN60 AN62 AN64 AN66 AN68 AN70 AN72 AN74 AN76">
    <cfRule type="expression" dxfId="10" priority="2375" stopIfTrue="1">
      <formula>AND(V60="",AN60&gt;0)</formula>
    </cfRule>
  </conditionalFormatting>
  <conditionalFormatting sqref="AN101 AN103 AN105 AN107 AN109 AN111 AN113 AN115 AN117">
    <cfRule type="expression" dxfId="9" priority="2374" stopIfTrue="1">
      <formula>AND(V101="",AN101&gt;0)</formula>
    </cfRule>
  </conditionalFormatting>
  <conditionalFormatting sqref="AN142 AN144 AN146 AN148 AN150 AN152 AN154 AN156 AN158">
    <cfRule type="expression" dxfId="8" priority="2372" stopIfTrue="1">
      <formula>AND(V142="",AN142&gt;0)</formula>
    </cfRule>
  </conditionalFormatting>
  <conditionalFormatting sqref="AN16:AR16 AN18:AR18 AN20:AR20 AN22:AR22 AN24:AR24 AN60:AR60 AN62:AR62 AN64:AR64 AN66:AR66 AN68:AR68 AN70:AR70 AN72:AR72 AN74:AR74 AN76:AR76 AN101:AR101 AN103:AR103 AN105:AR105 AN107:AR107 AN109:AR109 AN111:AR111 AN113:AR113 AN115:AR115 AN117:AR117">
    <cfRule type="expression" dxfId="7" priority="2793" stopIfTrue="1">
      <formula>AND(V16="賃金で算定",AN16=0)</formula>
    </cfRule>
  </conditionalFormatting>
  <conditionalFormatting sqref="AN142:AR142 AN144:AR144 AN146:AR146 AN148:AR148 AN150:AR150 AN152:AR152 AN154:AR154 AN156:AR156 AN158:AR158">
    <cfRule type="expression" dxfId="6" priority="2373" stopIfTrue="1">
      <formula>AND(V142="賃金で算定",AN142=0)</formula>
    </cfRule>
  </conditionalFormatting>
  <dataValidations count="23">
    <dataValidation type="whole" allowBlank="1" showInputMessage="1" showErrorMessage="1" sqref="O22 O74 O115 O156 O16 O18 O20 O24 O60 O62 O64 O66 O68 O70 O72 O76 O101 O103 O105 O107 O109 O111 O113 O117 O142 O144 O146 O148 O150 O152 O154 O158" xr:uid="{00000000-0002-0000-0100-000000000000}">
      <formula1>事業の期間・最小値</formula1>
      <formula2>IF(Q16&gt;3,事業の期間・最大値-1,事業の期間・最大値)</formula2>
    </dataValidation>
    <dataValidation type="custom" showInputMessage="1" showErrorMessage="1" error="賃金で算定する場合は「賃金で算定」を選択してください。" sqref="AN16:AR16 AN18:AR18 AN20:AR20 AN22:AR22 AN24:AR24 AN60:AR60 AN62:AR62 AN64:AR64 AN66:AR66 AN68:AR68 AN70:AR70 AN72:AR72 AN74:AR74 AN76:AR76 AN101:AR101 AN103:AR103 AN105:AR105 AN107:AR107 AN109:AR109 AN111:AR111 AN113:AR113 AN115:AR115 AN117:AR117 AN142:AR142 AN144:AR144 AN146:AR146 AN148:AR148 AN150:AR150 AN152:AR152 AN154:AR154 AN156:AR156 AN158:AR158" xr:uid="{00000000-0002-0000-0100-000001000000}">
      <formula1>V16="賃金で算定"</formula1>
    </dataValidation>
    <dataValidation imeMode="hiragana" allowBlank="1" showInputMessage="1" showErrorMessage="1" sqref="D34:G34 B16:N25 AC32:AS32 B101:N118 B142:N159 B60:N77 AC38:AN39 AC33:AN34" xr:uid="{00000000-0002-0000-0100-000004000000}"/>
    <dataValidation imeMode="off" allowBlank="1" showInputMessage="1" showErrorMessage="1" sqref="AP31:AQ31 AJ31:AK31 AM31:AN31 AJ30:AL30 AO30:AQ30" xr:uid="{00000000-0002-0000-0100-000005000000}"/>
    <dataValidation type="custom" allowBlank="1" showInputMessage="1" showErrorMessage="1" error="控除できるのは&quot;36機械装置(組立て又は取付け)&quot;のみです" sqref="AD17:AG17 AD19:AG19 AD21:AG21 AD23:AG23 AD25:AG25" xr:uid="{00000000-0002-0000-0100-000014000000}">
      <formula1>$F$26="36 機械装置(組立て又は取付け）"</formula1>
    </dataValidation>
    <dataValidation type="custom" allowBlank="1" showInputMessage="1" showErrorMessage="1" error="控除できるのは&quot;36機械装置(組立て又は取付け)&quot;のみです" sqref="AD61:AG61 AD77:AG77 AD75:AG75 AD73:AG73 AD71:AG71 AD69:AG69 AD67:AG67 AD65:AG65 AD63:AG63" xr:uid="{00000000-0002-0000-0100-000015000000}">
      <formula1>$F$78="36 機械装置(組立て又は取付け）"</formula1>
    </dataValidation>
    <dataValidation type="custom" allowBlank="1" showInputMessage="1" showErrorMessage="1" error="控除できるのは&quot;36機械装置(組立て又は取付け)&quot;のみです" sqref="AD102:AG102 AD104:AG104 AD106:AG106 AD108:AG108 AD110:AG110 AD112:AG112 AD114:AG114 AD116:AG116 AD118:AG118" xr:uid="{00000000-0002-0000-0100-000016000000}">
      <formula1>$F$119="36 機械装置(組立て又は取付け）"</formula1>
    </dataValidation>
    <dataValidation type="custom" allowBlank="1" showInputMessage="1" showErrorMessage="1" error="控除できるのは&quot;36機械装置(組立て又は取付け)&quot;のみです" sqref="AD143:AG143 AD159:AG159 AD157:AG157 AD155:AG155 AD153:AG153 AD151:AG151 AD149:AG149 AD147:AG147 AD145:AG145" xr:uid="{00000000-0002-0000-0100-000017000000}">
      <formula1>$F$160="36 機械装置(組立て又は取付け）"</formula1>
    </dataValidation>
    <dataValidation type="list" allowBlank="1" showDropDown="1" showInputMessage="1" showErrorMessage="1" sqref="O10:O12" xr:uid="{00000000-0002-0000-0100-000023000000}">
      <formula1>"6,9"</formula1>
    </dataValidation>
    <dataValidation type="whole" allowBlank="1" showInputMessage="1" showErrorMessage="1" sqref="J31:K31" xr:uid="{00000000-0002-0000-0100-000024000000}">
      <formula1>1</formula1>
      <formula2>31</formula2>
    </dataValidation>
    <dataValidation type="whole" allowBlank="1" showInputMessage="1" showErrorMessage="1" sqref="G31:H31" xr:uid="{00000000-0002-0000-0100-000025000000}">
      <formula1>1</formula1>
      <formula2>12</formula2>
    </dataValidation>
    <dataValidation type="whole" allowBlank="1" showInputMessage="1" showErrorMessage="1" sqref="AL9:AM11" xr:uid="{00000000-0002-0000-0100-000026000000}">
      <formula1>1</formula1>
      <formula2>30</formula2>
    </dataValidation>
    <dataValidation type="list" allowBlank="1" showDropDown="1" showInputMessage="1" showErrorMessage="1" sqref="M10:M12" xr:uid="{00000000-0002-0000-0100-000027000000}">
      <formula1>"0,1"</formula1>
    </dataValidation>
    <dataValidation type="list" allowBlank="1" showDropDown="1" showInputMessage="1" showErrorMessage="1" sqref="L10:L12" xr:uid="{00000000-0002-0000-0100-000028000000}">
      <formula1>"1,3"</formula1>
    </dataValidation>
    <dataValidation allowBlank="1" showDropDown="1" showInputMessage="1" showErrorMessage="1" sqref="K10:K12" xr:uid="{00000000-0002-0000-0100-000029000000}"/>
    <dataValidation type="list" allowBlank="1" showDropDown="1" showInputMessage="1" showErrorMessage="1" sqref="J10:J12" xr:uid="{00000000-0002-0000-0100-00002A000000}">
      <formula1>"0,1,2,3,4"</formula1>
    </dataValidation>
    <dataValidation type="list" allowBlank="1" showInputMessage="1" showErrorMessage="1" sqref="F26:N28 F160:F161 F119:F120 F78:F79" xr:uid="{00000000-0002-0000-0100-00002B000000}">
      <formula1>事業の種類</formula1>
    </dataValidation>
    <dataValidation type="list" showInputMessage="1" showErrorMessage="1" sqref="V115:X115 V16:X16 V18:X18 V20:X20 V22:X22 V113:X113 V111:X111 V107:X107 V105:X105 V103:X103 V156:X156 V154:X154 V152:X152 V148:X148 V146:X146 V144:X144 V150:X150 V158:X158 V142:X142 V109:X109 V117:X117 V101:X101 V24:X24 V74:X74 V72:X72 V70:X70 V66:X66 V64:X64 V62:X62 V68:X68 V76:X76 V60:X60" xr:uid="{00000000-0002-0000-0100-00002C000000}">
      <formula1>賃金算定基準</formula1>
    </dataValidation>
    <dataValidation type="custom" showInputMessage="1" showErrorMessage="1" sqref="S16 S20 S22 S18 S24 S60 S62 S64 S66 S68 S70 S72 S74 S76 S101 S103 S105 S107 S109 S111 S113 S115 S117 S142 S144 S146 S148 S150 S152 S154 S156 S158" xr:uid="{FBA6FEBC-C21F-42E5-B39F-5C766C4A1090}">
      <formula1>IF(OR(O16&lt;&gt;"",Q16&lt;&gt;""),AND(S16&gt;0,S16&lt;=31))</formula1>
    </dataValidation>
    <dataValidation type="custom" showInputMessage="1" showErrorMessage="1" sqref="O17 O21 O23 O19 O25 O61 O63 O65 O67 O69 O71 O73 O75 O77 O102 O104 O106 O108 O110 O112 O114 O116 O118 O143 O145 O147 O149 O151 O153 O155 O157 O159" xr:uid="{75336DFF-6198-496D-85B5-3F8724CDB41D}">
      <formula1>IF(OR(O16&lt;&gt;"",Q16&lt;&gt;"",S16&lt;&gt;""),IF(BQ16=1,OR(AND(O16&lt;=O17,31&gt;=O17),AND(O17&gt;=1,O17&lt;=VALUE(概算年度))),IF(BP16=1,IF(O16=1,AND(O17&gt;0,O17&lt;=VALUE(概算年度)),IF(O16=31,OR(O17=31,AND(O17&gt;0,O17&lt;=VALUE(概算年度))))),IF(BR16=1,AND(O17&gt;=O16,O17&lt;=VALUE(概算年度))))))</formula1>
    </dataValidation>
    <dataValidation type="custom" showInputMessage="1" showErrorMessage="1" sqref="S17 S21 S23 S19 S25 S61 S63 S65 S67 S69 S71 S73 S75 S77 S102 S104 S106 S108 S110 S112 S114 S116 S118 S143 S145 S147 S149 S151 S153 S155 S157 S159" xr:uid="{9D080A1B-55BA-4919-B965-DD48D57EBD10}">
      <formula1>IF(OR(O16&lt;&gt;"",Q16&lt;&gt;"",S16&lt;&gt;"",O17&lt;&gt;"",Q17&lt;&gt;""),IF(AND(O16=O17,Q16=Q17),AND(S16&lt;=S17,S17&lt;=31),AND(S17&gt;=1,S17&lt;=31)))</formula1>
    </dataValidation>
    <dataValidation type="list" showInputMessage="1" showErrorMessage="1" sqref="Q16 Q18 Q20 Q22 Q24 Q60 Q62 Q64 Q66 Q68 Q70 Q72 Q74 Q76 Q101 Q103 Q105 Q107 Q109 Q111 Q113 Q115 Q117 Q142 Q144 Q146 Q148 Q150 Q152 Q154 Q156 Q158" xr:uid="{564F6F82-6162-4F60-B999-235CF74E442D}">
      <formula1>IF(O16&lt;&gt;"",IF(O16=VALUE(概算年度),対象年1_3月,IF(O16=事業の期間・最大値,$BD$16:$BD$19,$BE$16:$BE$27)),空白)</formula1>
    </dataValidation>
    <dataValidation type="list" showInputMessage="1" showErrorMessage="1" sqref="Q17 Q19 Q21 Q23 Q25 Q61 Q63 Q65 Q67 Q69 Q71 Q73 Q75 Q77 Q102 Q104 Q106 Q108 Q110 Q112 Q114 Q116 Q118 Q143 Q145 Q147 Q149 Q151 Q153 Q155 Q157 Q159" xr:uid="{B18E7AD0-CBC2-40AA-A19B-69EA2AED4743}">
      <formula1>IF(OR(O16&lt;&gt;"",Q16&lt;&gt;"",S16&lt;&gt;"",O17&lt;&gt;"",O17&lt;""),INDIRECT($BV16),空白)</formula1>
    </dataValidation>
  </dataValidations>
  <printOptions horizontalCentered="1"/>
  <pageMargins left="0.39370078740157483" right="0.39370078740157483" top="0.39370078740157483" bottom="0.39370078740157483" header="0.19685039370078741" footer="0.19685039370078741"/>
  <pageSetup paperSize="9" scale="89" orientation="landscape" errors="blank" horizontalDpi="1200" r:id="rId1"/>
  <headerFooter alignWithMargins="0"/>
  <rowBreaks count="3" manualBreakCount="3">
    <brk id="41" max="61" man="1"/>
    <brk id="82" max="61" man="1"/>
    <brk id="123" max="61" man="1"/>
  </rowBreaks>
  <colBreaks count="1" manualBreakCount="1">
    <brk id="47" max="1229"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indexed="50"/>
  </sheetPr>
  <dimension ref="A1:AT1230"/>
  <sheetViews>
    <sheetView showGridLines="0" showZeros="0" view="pageBreakPreview" zoomScaleNormal="75" zoomScaleSheetLayoutView="100" workbookViewId="0">
      <selection activeCell="V61" sqref="V61:Y61"/>
    </sheetView>
  </sheetViews>
  <sheetFormatPr defaultColWidth="0" defaultRowHeight="0" customHeight="1" zeroHeight="1"/>
  <cols>
    <col min="1" max="1" width="1.5" style="1" customWidth="1"/>
    <col min="2" max="14" width="3.625" style="1" customWidth="1"/>
    <col min="15" max="18" width="3.125" style="1" customWidth="1"/>
    <col min="19" max="19" width="3" style="1" customWidth="1"/>
    <col min="20" max="24" width="3.125" style="1" customWidth="1"/>
    <col min="25" max="25" width="2.125" style="1" customWidth="1"/>
    <col min="26" max="28" width="3.125" style="1" customWidth="1"/>
    <col min="29" max="29" width="2.125" style="1" customWidth="1"/>
    <col min="30" max="32" width="3.125" style="1" customWidth="1"/>
    <col min="33" max="33" width="2.125" style="1" customWidth="1"/>
    <col min="34" max="36" width="3.125" style="1" customWidth="1"/>
    <col min="37" max="37" width="2.125" style="1" customWidth="1"/>
    <col min="38" max="43" width="3.125" style="1" customWidth="1"/>
    <col min="44" max="44" width="1.25" style="1" customWidth="1"/>
    <col min="45" max="45" width="2" style="1" customWidth="1"/>
    <col min="46" max="46" width="1.375" style="1" customWidth="1"/>
    <col min="47" max="16384" width="9" style="1" hidden="1"/>
  </cols>
  <sheetData>
    <row r="1" spans="1:45" ht="6" customHeight="1"/>
    <row r="2" spans="1:45" ht="24" customHeight="1">
      <c r="X2" s="3"/>
      <c r="Y2" s="3"/>
    </row>
    <row r="3" spans="1:45" ht="9" customHeight="1">
      <c r="U3" s="4"/>
      <c r="V3" s="4"/>
      <c r="W3" s="4"/>
      <c r="X3" s="4"/>
      <c r="Y3" s="4"/>
      <c r="Z3" s="5"/>
      <c r="AA3" s="5"/>
      <c r="AB3" s="11"/>
      <c r="AC3" s="11"/>
      <c r="AD3" s="11"/>
      <c r="AE3" s="11"/>
      <c r="AF3" s="11"/>
      <c r="AG3" s="11"/>
      <c r="AH3" s="11"/>
      <c r="AI3" s="11"/>
      <c r="AJ3" s="11"/>
      <c r="AK3" s="11"/>
      <c r="AL3" s="11"/>
      <c r="AM3" s="11"/>
      <c r="AN3" s="11"/>
      <c r="AO3" s="11"/>
      <c r="AP3" s="11"/>
      <c r="AQ3" s="11"/>
      <c r="AR3" s="11"/>
      <c r="AS3" s="11"/>
    </row>
    <row r="4" spans="1:45" ht="17.25" customHeight="1">
      <c r="B4" s="2" t="s">
        <v>9</v>
      </c>
      <c r="U4" s="6" t="s">
        <v>332</v>
      </c>
      <c r="V4" s="4"/>
      <c r="W4" s="4"/>
      <c r="X4" s="4"/>
      <c r="Y4" s="4"/>
      <c r="AC4" s="9"/>
    </row>
    <row r="5" spans="1:45" ht="13.15" customHeight="1">
      <c r="M5" s="7"/>
      <c r="N5" s="401" t="s">
        <v>41</v>
      </c>
      <c r="O5" s="401"/>
      <c r="P5" s="401"/>
      <c r="Q5" s="401"/>
      <c r="R5" s="401"/>
      <c r="S5" s="401"/>
      <c r="T5" s="401"/>
      <c r="U5" s="401"/>
      <c r="V5" s="401"/>
      <c r="W5" s="401"/>
      <c r="X5" s="401"/>
      <c r="Y5" s="401"/>
      <c r="Z5" s="401"/>
      <c r="AA5" s="401"/>
      <c r="AB5" s="401"/>
      <c r="AC5" s="401"/>
      <c r="AD5" s="401"/>
      <c r="AE5" s="401"/>
      <c r="AF5" s="7"/>
      <c r="AM5" s="389" t="s">
        <v>267</v>
      </c>
      <c r="AN5" s="617"/>
      <c r="AO5" s="617"/>
      <c r="AP5" s="618"/>
    </row>
    <row r="6" spans="1:45" ht="13.15" customHeight="1">
      <c r="M6" s="8"/>
      <c r="N6" s="402"/>
      <c r="O6" s="402"/>
      <c r="P6" s="402"/>
      <c r="Q6" s="402"/>
      <c r="R6" s="402"/>
      <c r="S6" s="402"/>
      <c r="T6" s="402"/>
      <c r="U6" s="402"/>
      <c r="V6" s="402"/>
      <c r="W6" s="402"/>
      <c r="X6" s="402"/>
      <c r="Y6" s="402"/>
      <c r="Z6" s="402"/>
      <c r="AA6" s="402"/>
      <c r="AB6" s="402"/>
      <c r="AC6" s="402"/>
      <c r="AD6" s="402"/>
      <c r="AE6" s="402"/>
      <c r="AF6" s="8"/>
      <c r="AM6" s="619"/>
      <c r="AN6" s="620"/>
      <c r="AO6" s="620"/>
      <c r="AP6" s="621"/>
    </row>
    <row r="7" spans="1:45" ht="12.75" customHeight="1">
      <c r="AM7" s="270"/>
      <c r="AN7" s="270"/>
    </row>
    <row r="8" spans="1:45" ht="6" customHeight="1"/>
    <row r="9" spans="1:45" ht="12" customHeight="1">
      <c r="B9" s="403" t="s">
        <v>2</v>
      </c>
      <c r="C9" s="404"/>
      <c r="D9" s="404"/>
      <c r="E9" s="404"/>
      <c r="F9" s="404"/>
      <c r="G9" s="404"/>
      <c r="H9" s="404"/>
      <c r="I9" s="405"/>
      <c r="J9" s="408" t="s">
        <v>10</v>
      </c>
      <c r="K9" s="408"/>
      <c r="L9" s="271" t="s">
        <v>3</v>
      </c>
      <c r="M9" s="408" t="s">
        <v>11</v>
      </c>
      <c r="N9" s="408"/>
      <c r="O9" s="409" t="s">
        <v>12</v>
      </c>
      <c r="P9" s="408"/>
      <c r="Q9" s="408"/>
      <c r="R9" s="408"/>
      <c r="S9" s="408"/>
      <c r="T9" s="408"/>
      <c r="U9" s="408" t="s">
        <v>13</v>
      </c>
      <c r="V9" s="408"/>
      <c r="W9" s="408"/>
      <c r="AL9" s="543">
        <f>'報告書（事業主控）記載用'!AL9</f>
        <v>0</v>
      </c>
      <c r="AM9" s="674"/>
      <c r="AN9" s="478" t="s">
        <v>4</v>
      </c>
      <c r="AO9" s="478"/>
      <c r="AP9" s="411">
        <f>'報告書（事業主控）記載用'!AP9</f>
        <v>0</v>
      </c>
      <c r="AQ9" s="411"/>
      <c r="AR9" s="478" t="s">
        <v>5</v>
      </c>
      <c r="AS9" s="481"/>
    </row>
    <row r="10" spans="1:45" ht="13.9" customHeight="1">
      <c r="B10" s="404"/>
      <c r="C10" s="404"/>
      <c r="D10" s="404"/>
      <c r="E10" s="404"/>
      <c r="F10" s="404"/>
      <c r="G10" s="404"/>
      <c r="H10" s="404"/>
      <c r="I10" s="405"/>
      <c r="J10" s="591">
        <f>'報告書（事業主控）記載用'!J10</f>
        <v>0</v>
      </c>
      <c r="K10" s="686">
        <f>'報告書（事業主控）記載用'!K10</f>
        <v>0</v>
      </c>
      <c r="L10" s="591">
        <f>'報告書（事業主控）記載用'!L10</f>
        <v>0</v>
      </c>
      <c r="M10" s="684">
        <f>'報告書（事業主控）記載用'!M10</f>
        <v>0</v>
      </c>
      <c r="N10" s="672">
        <f>'報告書（事業主控）記載用'!N10</f>
        <v>0</v>
      </c>
      <c r="O10" s="591">
        <f>'報告書（事業主控）記載用'!O10</f>
        <v>0</v>
      </c>
      <c r="P10" s="668">
        <f>'報告書（事業主控）記載用'!P10</f>
        <v>0</v>
      </c>
      <c r="Q10" s="668">
        <f>'報告書（事業主控）記載用'!Q10</f>
        <v>0</v>
      </c>
      <c r="R10" s="668">
        <f>'報告書（事業主控）記載用'!R10</f>
        <v>0</v>
      </c>
      <c r="S10" s="668">
        <f>'報告書（事業主控）記載用'!S10</f>
        <v>0</v>
      </c>
      <c r="T10" s="672">
        <f>'報告書（事業主控）記載用'!T10</f>
        <v>0</v>
      </c>
      <c r="U10" s="591">
        <f>'報告書（事業主控）記載用'!U10</f>
        <v>0</v>
      </c>
      <c r="V10" s="668">
        <f>'報告書（事業主控）記載用'!V10</f>
        <v>0</v>
      </c>
      <c r="W10" s="670">
        <f>'報告書（事業主控）記載用'!W10</f>
        <v>0</v>
      </c>
      <c r="AL10" s="675"/>
      <c r="AM10" s="676"/>
      <c r="AN10" s="479"/>
      <c r="AO10" s="479"/>
      <c r="AP10" s="413"/>
      <c r="AQ10" s="413"/>
      <c r="AR10" s="479"/>
      <c r="AS10" s="482"/>
    </row>
    <row r="11" spans="1:45" ht="9" customHeight="1">
      <c r="B11" s="404"/>
      <c r="C11" s="404"/>
      <c r="D11" s="404"/>
      <c r="E11" s="404"/>
      <c r="F11" s="404"/>
      <c r="G11" s="404"/>
      <c r="H11" s="404"/>
      <c r="I11" s="405"/>
      <c r="J11" s="592"/>
      <c r="K11" s="687"/>
      <c r="L11" s="592"/>
      <c r="M11" s="685"/>
      <c r="N11" s="673"/>
      <c r="O11" s="592"/>
      <c r="P11" s="669"/>
      <c r="Q11" s="669"/>
      <c r="R11" s="669"/>
      <c r="S11" s="669"/>
      <c r="T11" s="673"/>
      <c r="U11" s="592"/>
      <c r="V11" s="669"/>
      <c r="W11" s="671"/>
      <c r="AL11" s="677"/>
      <c r="AM11" s="678"/>
      <c r="AN11" s="480"/>
      <c r="AO11" s="480"/>
      <c r="AP11" s="415"/>
      <c r="AQ11" s="415"/>
      <c r="AR11" s="480"/>
      <c r="AS11" s="483"/>
    </row>
    <row r="12" spans="1:45" ht="6" customHeight="1">
      <c r="B12" s="406"/>
      <c r="C12" s="406"/>
      <c r="D12" s="406"/>
      <c r="E12" s="406"/>
      <c r="F12" s="406"/>
      <c r="G12" s="406"/>
      <c r="H12" s="406"/>
      <c r="I12" s="407"/>
      <c r="J12" s="592"/>
      <c r="K12" s="687"/>
      <c r="L12" s="592"/>
      <c r="M12" s="685"/>
      <c r="N12" s="673"/>
      <c r="O12" s="592"/>
      <c r="P12" s="669"/>
      <c r="Q12" s="669"/>
      <c r="R12" s="669"/>
      <c r="S12" s="669"/>
      <c r="T12" s="673"/>
      <c r="U12" s="592"/>
      <c r="V12" s="669"/>
      <c r="W12" s="671"/>
    </row>
    <row r="13" spans="1:45" s="3" customFormat="1" ht="15" customHeight="1">
      <c r="A13" s="1"/>
      <c r="B13" s="457" t="s">
        <v>14</v>
      </c>
      <c r="C13" s="458"/>
      <c r="D13" s="458"/>
      <c r="E13" s="458"/>
      <c r="F13" s="458"/>
      <c r="G13" s="458"/>
      <c r="H13" s="458"/>
      <c r="I13" s="459"/>
      <c r="J13" s="457" t="s">
        <v>6</v>
      </c>
      <c r="K13" s="458"/>
      <c r="L13" s="458"/>
      <c r="M13" s="458"/>
      <c r="N13" s="466"/>
      <c r="O13" s="469" t="s">
        <v>15</v>
      </c>
      <c r="P13" s="458"/>
      <c r="Q13" s="458"/>
      <c r="R13" s="458"/>
      <c r="S13" s="458"/>
      <c r="T13" s="458"/>
      <c r="U13" s="459"/>
      <c r="V13" s="272" t="s">
        <v>333</v>
      </c>
      <c r="W13" s="273"/>
      <c r="X13" s="273"/>
      <c r="Y13" s="472" t="s">
        <v>334</v>
      </c>
      <c r="Z13" s="472"/>
      <c r="AA13" s="472"/>
      <c r="AB13" s="472"/>
      <c r="AC13" s="472"/>
      <c r="AD13" s="472"/>
      <c r="AE13" s="472"/>
      <c r="AF13" s="472"/>
      <c r="AG13" s="472"/>
      <c r="AH13" s="472"/>
      <c r="AI13" s="273"/>
      <c r="AJ13" s="273"/>
      <c r="AK13" s="274"/>
      <c r="AL13" s="275" t="s">
        <v>335</v>
      </c>
      <c r="AM13" s="276"/>
      <c r="AN13" s="473" t="s">
        <v>336</v>
      </c>
      <c r="AO13" s="473"/>
      <c r="AP13" s="473"/>
      <c r="AQ13" s="473"/>
      <c r="AR13" s="473"/>
      <c r="AS13" s="474"/>
    </row>
    <row r="14" spans="1:45" s="3" customFormat="1" ht="13.9" customHeight="1">
      <c r="A14" s="1"/>
      <c r="B14" s="460"/>
      <c r="C14" s="461"/>
      <c r="D14" s="461"/>
      <c r="E14" s="461"/>
      <c r="F14" s="461"/>
      <c r="G14" s="461"/>
      <c r="H14" s="461"/>
      <c r="I14" s="462"/>
      <c r="J14" s="460"/>
      <c r="K14" s="461"/>
      <c r="L14" s="461"/>
      <c r="M14" s="461"/>
      <c r="N14" s="467"/>
      <c r="O14" s="470"/>
      <c r="P14" s="461"/>
      <c r="Q14" s="461"/>
      <c r="R14" s="461"/>
      <c r="S14" s="461"/>
      <c r="T14" s="461"/>
      <c r="U14" s="462"/>
      <c r="V14" s="420" t="s">
        <v>7</v>
      </c>
      <c r="W14" s="421"/>
      <c r="X14" s="421"/>
      <c r="Y14" s="422"/>
      <c r="Z14" s="426" t="s">
        <v>16</v>
      </c>
      <c r="AA14" s="427"/>
      <c r="AB14" s="427"/>
      <c r="AC14" s="428"/>
      <c r="AD14" s="432" t="s">
        <v>17</v>
      </c>
      <c r="AE14" s="433"/>
      <c r="AF14" s="433"/>
      <c r="AG14" s="434"/>
      <c r="AH14" s="660" t="s">
        <v>60</v>
      </c>
      <c r="AI14" s="478"/>
      <c r="AJ14" s="478"/>
      <c r="AK14" s="481"/>
      <c r="AL14" s="444" t="s">
        <v>18</v>
      </c>
      <c r="AM14" s="445"/>
      <c r="AN14" s="448" t="s">
        <v>19</v>
      </c>
      <c r="AO14" s="449"/>
      <c r="AP14" s="449"/>
      <c r="AQ14" s="449"/>
      <c r="AR14" s="450"/>
      <c r="AS14" s="451"/>
    </row>
    <row r="15" spans="1:45" s="3" customFormat="1" ht="13.9" customHeight="1">
      <c r="A15" s="1"/>
      <c r="B15" s="463"/>
      <c r="C15" s="464"/>
      <c r="D15" s="464"/>
      <c r="E15" s="464"/>
      <c r="F15" s="464"/>
      <c r="G15" s="464"/>
      <c r="H15" s="464"/>
      <c r="I15" s="465"/>
      <c r="J15" s="463"/>
      <c r="K15" s="464"/>
      <c r="L15" s="464"/>
      <c r="M15" s="464"/>
      <c r="N15" s="468"/>
      <c r="O15" s="471"/>
      <c r="P15" s="464"/>
      <c r="Q15" s="464"/>
      <c r="R15" s="464"/>
      <c r="S15" s="464"/>
      <c r="T15" s="464"/>
      <c r="U15" s="465"/>
      <c r="V15" s="423"/>
      <c r="W15" s="424"/>
      <c r="X15" s="424"/>
      <c r="Y15" s="425"/>
      <c r="Z15" s="429"/>
      <c r="AA15" s="430"/>
      <c r="AB15" s="430"/>
      <c r="AC15" s="431"/>
      <c r="AD15" s="435"/>
      <c r="AE15" s="436"/>
      <c r="AF15" s="436"/>
      <c r="AG15" s="437"/>
      <c r="AH15" s="661"/>
      <c r="AI15" s="480"/>
      <c r="AJ15" s="480"/>
      <c r="AK15" s="483"/>
      <c r="AL15" s="446"/>
      <c r="AM15" s="447"/>
      <c r="AN15" s="454"/>
      <c r="AO15" s="454"/>
      <c r="AP15" s="454"/>
      <c r="AQ15" s="454"/>
      <c r="AR15" s="454"/>
      <c r="AS15" s="455"/>
    </row>
    <row r="16" spans="1:45" ht="18" customHeight="1">
      <c r="B16" s="653">
        <f>'報告書（事業主控）記載用'!B16</f>
        <v>0</v>
      </c>
      <c r="C16" s="654"/>
      <c r="D16" s="654"/>
      <c r="E16" s="654"/>
      <c r="F16" s="654"/>
      <c r="G16" s="654"/>
      <c r="H16" s="654"/>
      <c r="I16" s="655"/>
      <c r="J16" s="653">
        <f>'報告書（事業主控）記載用'!J16</f>
        <v>0</v>
      </c>
      <c r="K16" s="654"/>
      <c r="L16" s="654"/>
      <c r="M16" s="654"/>
      <c r="N16" s="656"/>
      <c r="O16" s="277">
        <f>'報告書（事業主控）記載用'!O16</f>
        <v>0</v>
      </c>
      <c r="P16" s="278" t="s">
        <v>0</v>
      </c>
      <c r="Q16" s="277">
        <f>'報告書（事業主控）記載用'!Q16</f>
        <v>0</v>
      </c>
      <c r="R16" s="278" t="s">
        <v>1</v>
      </c>
      <c r="S16" s="277">
        <f>'報告書（事業主控）記載用'!S16</f>
        <v>0</v>
      </c>
      <c r="T16" s="506" t="s">
        <v>20</v>
      </c>
      <c r="U16" s="506"/>
      <c r="V16" s="633">
        <f>'報告書（事業主控）記載用'!V16:X16</f>
        <v>0</v>
      </c>
      <c r="W16" s="634"/>
      <c r="X16" s="634"/>
      <c r="Y16" s="279" t="s">
        <v>8</v>
      </c>
      <c r="Z16" s="280"/>
      <c r="AA16" s="281"/>
      <c r="AB16" s="281"/>
      <c r="AC16" s="279" t="s">
        <v>8</v>
      </c>
      <c r="AD16" s="280"/>
      <c r="AE16" s="281"/>
      <c r="AF16" s="281"/>
      <c r="AG16" s="282" t="s">
        <v>8</v>
      </c>
      <c r="AH16" s="657">
        <f>'報告書（事業主控）記載用'!AH16</f>
        <v>0</v>
      </c>
      <c r="AI16" s="658"/>
      <c r="AJ16" s="658"/>
      <c r="AK16" s="659"/>
      <c r="AL16" s="280"/>
      <c r="AM16" s="283"/>
      <c r="AN16" s="630">
        <f>'報告書（事業主控）記載用'!AN16</f>
        <v>0</v>
      </c>
      <c r="AO16" s="631"/>
      <c r="AP16" s="631"/>
      <c r="AQ16" s="631"/>
      <c r="AR16" s="631"/>
      <c r="AS16" s="282" t="s">
        <v>8</v>
      </c>
    </row>
    <row r="17" spans="2:45" ht="18" customHeight="1">
      <c r="B17" s="679"/>
      <c r="C17" s="680"/>
      <c r="D17" s="680"/>
      <c r="E17" s="680"/>
      <c r="F17" s="680"/>
      <c r="G17" s="680"/>
      <c r="H17" s="680"/>
      <c r="I17" s="681"/>
      <c r="J17" s="679"/>
      <c r="K17" s="680"/>
      <c r="L17" s="680"/>
      <c r="M17" s="680"/>
      <c r="N17" s="682"/>
      <c r="O17" s="32">
        <f>'報告書（事業主控）記載用'!O17</f>
        <v>0</v>
      </c>
      <c r="P17" s="11" t="s">
        <v>0</v>
      </c>
      <c r="Q17" s="32">
        <f>'報告書（事業主控）記載用'!Q17</f>
        <v>0</v>
      </c>
      <c r="R17" s="11" t="s">
        <v>1</v>
      </c>
      <c r="S17" s="32">
        <f>'報告書（事業主控）記載用'!S17</f>
        <v>0</v>
      </c>
      <c r="T17" s="512" t="s">
        <v>21</v>
      </c>
      <c r="U17" s="512"/>
      <c r="V17" s="627">
        <f>'報告書（事業主控）記載用'!V17</f>
        <v>0</v>
      </c>
      <c r="W17" s="628"/>
      <c r="X17" s="628"/>
      <c r="Y17" s="628"/>
      <c r="Z17" s="627">
        <f>'報告書（事業主控）記載用'!Z17</f>
        <v>0</v>
      </c>
      <c r="AA17" s="628"/>
      <c r="AB17" s="628"/>
      <c r="AC17" s="628"/>
      <c r="AD17" s="627">
        <f>'報告書（事業主控）記載用'!AD17</f>
        <v>0</v>
      </c>
      <c r="AE17" s="628"/>
      <c r="AF17" s="628"/>
      <c r="AG17" s="628"/>
      <c r="AH17" s="627">
        <f>'報告書（事業主控）記載用'!AH17</f>
        <v>0</v>
      </c>
      <c r="AI17" s="628"/>
      <c r="AJ17" s="628"/>
      <c r="AK17" s="629"/>
      <c r="AL17" s="494">
        <f>'報告書（事業主控）記載用'!AL17</f>
        <v>0</v>
      </c>
      <c r="AM17" s="625"/>
      <c r="AN17" s="623">
        <f>'報告書（事業主控）記載用'!AN17</f>
        <v>0</v>
      </c>
      <c r="AO17" s="624"/>
      <c r="AP17" s="624"/>
      <c r="AQ17" s="624"/>
      <c r="AR17" s="624"/>
      <c r="AS17" s="240"/>
    </row>
    <row r="18" spans="2:45" ht="18" customHeight="1">
      <c r="B18" s="653">
        <f>'報告書（事業主控）記載用'!B18</f>
        <v>0</v>
      </c>
      <c r="C18" s="654"/>
      <c r="D18" s="654"/>
      <c r="E18" s="654"/>
      <c r="F18" s="654"/>
      <c r="G18" s="654"/>
      <c r="H18" s="654"/>
      <c r="I18" s="655"/>
      <c r="J18" s="653">
        <f>'報告書（事業主控）記載用'!J18</f>
        <v>0</v>
      </c>
      <c r="K18" s="654"/>
      <c r="L18" s="654"/>
      <c r="M18" s="654"/>
      <c r="N18" s="656"/>
      <c r="O18" s="277">
        <f>'報告書（事業主控）記載用'!O18</f>
        <v>0</v>
      </c>
      <c r="P18" s="278" t="s">
        <v>0</v>
      </c>
      <c r="Q18" s="277">
        <f>'報告書（事業主控）記載用'!Q18</f>
        <v>0</v>
      </c>
      <c r="R18" s="278" t="s">
        <v>1</v>
      </c>
      <c r="S18" s="277">
        <f>'報告書（事業主控）記載用'!S18</f>
        <v>0</v>
      </c>
      <c r="T18" s="506" t="s">
        <v>20</v>
      </c>
      <c r="U18" s="506"/>
      <c r="V18" s="633">
        <f>'報告書（事業主控）記載用'!V18:X18</f>
        <v>0</v>
      </c>
      <c r="W18" s="634"/>
      <c r="X18" s="634"/>
      <c r="Y18" s="284"/>
      <c r="Z18" s="285"/>
      <c r="AA18" s="286"/>
      <c r="AB18" s="286"/>
      <c r="AC18" s="284"/>
      <c r="AD18" s="285"/>
      <c r="AE18" s="286"/>
      <c r="AF18" s="286"/>
      <c r="AG18" s="284"/>
      <c r="AH18" s="630">
        <f>'報告書（事業主控）記載用'!AH18</f>
        <v>0</v>
      </c>
      <c r="AI18" s="631"/>
      <c r="AJ18" s="631"/>
      <c r="AK18" s="632"/>
      <c r="AL18" s="285"/>
      <c r="AM18" s="287"/>
      <c r="AN18" s="630">
        <f>'報告書（事業主控）記載用'!AN18</f>
        <v>0</v>
      </c>
      <c r="AO18" s="631"/>
      <c r="AP18" s="631"/>
      <c r="AQ18" s="631"/>
      <c r="AR18" s="631"/>
      <c r="AS18" s="288"/>
    </row>
    <row r="19" spans="2:45" ht="18" customHeight="1">
      <c r="B19" s="679"/>
      <c r="C19" s="680"/>
      <c r="D19" s="680"/>
      <c r="E19" s="680"/>
      <c r="F19" s="680"/>
      <c r="G19" s="680"/>
      <c r="H19" s="680"/>
      <c r="I19" s="681"/>
      <c r="J19" s="679"/>
      <c r="K19" s="680"/>
      <c r="L19" s="680"/>
      <c r="M19" s="680"/>
      <c r="N19" s="682"/>
      <c r="O19" s="32">
        <f>'報告書（事業主控）記載用'!O19</f>
        <v>0</v>
      </c>
      <c r="P19" s="11" t="s">
        <v>0</v>
      </c>
      <c r="Q19" s="32">
        <f>'報告書（事業主控）記載用'!Q19</f>
        <v>0</v>
      </c>
      <c r="R19" s="11" t="s">
        <v>1</v>
      </c>
      <c r="S19" s="32">
        <f>'報告書（事業主控）記載用'!S19</f>
        <v>0</v>
      </c>
      <c r="T19" s="512" t="s">
        <v>21</v>
      </c>
      <c r="U19" s="512"/>
      <c r="V19" s="627">
        <f>'報告書（事業主控）記載用'!V19</f>
        <v>0</v>
      </c>
      <c r="W19" s="628"/>
      <c r="X19" s="628"/>
      <c r="Y19" s="628"/>
      <c r="Z19" s="627">
        <f>'報告書（事業主控）記載用'!Z19</f>
        <v>0</v>
      </c>
      <c r="AA19" s="628"/>
      <c r="AB19" s="628"/>
      <c r="AC19" s="628"/>
      <c r="AD19" s="627">
        <f>'報告書（事業主控）記載用'!AD19</f>
        <v>0</v>
      </c>
      <c r="AE19" s="628"/>
      <c r="AF19" s="628"/>
      <c r="AG19" s="628"/>
      <c r="AH19" s="627">
        <f>'報告書（事業主控）記載用'!AH19</f>
        <v>0</v>
      </c>
      <c r="AI19" s="628"/>
      <c r="AJ19" s="628"/>
      <c r="AK19" s="629"/>
      <c r="AL19" s="494">
        <f>'報告書（事業主控）記載用'!AL19</f>
        <v>0</v>
      </c>
      <c r="AM19" s="625"/>
      <c r="AN19" s="623">
        <f>'報告書（事業主控）記載用'!AN19</f>
        <v>0</v>
      </c>
      <c r="AO19" s="624"/>
      <c r="AP19" s="624"/>
      <c r="AQ19" s="624"/>
      <c r="AR19" s="624"/>
      <c r="AS19" s="240"/>
    </row>
    <row r="20" spans="2:45" ht="18" customHeight="1">
      <c r="B20" s="653">
        <f>'報告書（事業主控）記載用'!B20</f>
        <v>0</v>
      </c>
      <c r="C20" s="654"/>
      <c r="D20" s="654"/>
      <c r="E20" s="654"/>
      <c r="F20" s="654"/>
      <c r="G20" s="654"/>
      <c r="H20" s="654"/>
      <c r="I20" s="655"/>
      <c r="J20" s="653">
        <f>'報告書（事業主控）記載用'!J20</f>
        <v>0</v>
      </c>
      <c r="K20" s="654"/>
      <c r="L20" s="654"/>
      <c r="M20" s="654"/>
      <c r="N20" s="656"/>
      <c r="O20" s="277">
        <f>'報告書（事業主控）記載用'!O20</f>
        <v>0</v>
      </c>
      <c r="P20" s="278" t="s">
        <v>31</v>
      </c>
      <c r="Q20" s="277">
        <f>'報告書（事業主控）記載用'!Q20</f>
        <v>0</v>
      </c>
      <c r="R20" s="278" t="s">
        <v>32</v>
      </c>
      <c r="S20" s="277">
        <f>'報告書（事業主控）記載用'!S20</f>
        <v>0</v>
      </c>
      <c r="T20" s="506" t="s">
        <v>33</v>
      </c>
      <c r="U20" s="506"/>
      <c r="V20" s="633">
        <f>'報告書（事業主控）記載用'!V20:X20</f>
        <v>0</v>
      </c>
      <c r="W20" s="634"/>
      <c r="X20" s="634"/>
      <c r="Y20" s="284"/>
      <c r="Z20" s="285"/>
      <c r="AA20" s="286"/>
      <c r="AB20" s="286"/>
      <c r="AC20" s="284"/>
      <c r="AD20" s="285"/>
      <c r="AE20" s="286"/>
      <c r="AF20" s="286"/>
      <c r="AG20" s="284"/>
      <c r="AH20" s="630">
        <f>'報告書（事業主控）記載用'!AH20</f>
        <v>0</v>
      </c>
      <c r="AI20" s="631"/>
      <c r="AJ20" s="631"/>
      <c r="AK20" s="632"/>
      <c r="AL20" s="285"/>
      <c r="AM20" s="287"/>
      <c r="AN20" s="630">
        <f>'報告書（事業主控）記載用'!AN20</f>
        <v>0</v>
      </c>
      <c r="AO20" s="631"/>
      <c r="AP20" s="631"/>
      <c r="AQ20" s="631"/>
      <c r="AR20" s="631"/>
      <c r="AS20" s="288"/>
    </row>
    <row r="21" spans="2:45" ht="18" customHeight="1">
      <c r="B21" s="647"/>
      <c r="C21" s="648"/>
      <c r="D21" s="648"/>
      <c r="E21" s="648"/>
      <c r="F21" s="648"/>
      <c r="G21" s="648"/>
      <c r="H21" s="648"/>
      <c r="I21" s="649"/>
      <c r="J21" s="647"/>
      <c r="K21" s="648"/>
      <c r="L21" s="648"/>
      <c r="M21" s="648"/>
      <c r="N21" s="651"/>
      <c r="O21" s="33">
        <f>'報告書（事業主控）記載用'!O21</f>
        <v>0</v>
      </c>
      <c r="P21" s="237" t="s">
        <v>31</v>
      </c>
      <c r="Q21" s="33">
        <f>'報告書（事業主控）記載用'!Q21</f>
        <v>0</v>
      </c>
      <c r="R21" s="237" t="s">
        <v>32</v>
      </c>
      <c r="S21" s="33">
        <f>'報告書（事業主控）記載用'!S21</f>
        <v>0</v>
      </c>
      <c r="T21" s="652" t="s">
        <v>34</v>
      </c>
      <c r="U21" s="652"/>
      <c r="V21" s="623">
        <f>'報告書（事業主控）記載用'!V21</f>
        <v>0</v>
      </c>
      <c r="W21" s="624"/>
      <c r="X21" s="624"/>
      <c r="Y21" s="626"/>
      <c r="Z21" s="623">
        <f>'報告書（事業主控）記載用'!Z21</f>
        <v>0</v>
      </c>
      <c r="AA21" s="624"/>
      <c r="AB21" s="624"/>
      <c r="AC21" s="624"/>
      <c r="AD21" s="623">
        <f>'報告書（事業主控）記載用'!AD21</f>
        <v>0</v>
      </c>
      <c r="AE21" s="624"/>
      <c r="AF21" s="624"/>
      <c r="AG21" s="624"/>
      <c r="AH21" s="627">
        <f>'報告書（事業主控）記載用'!AH21</f>
        <v>0</v>
      </c>
      <c r="AI21" s="628"/>
      <c r="AJ21" s="628"/>
      <c r="AK21" s="629"/>
      <c r="AL21" s="494">
        <f>'報告書（事業主控）記載用'!AL21</f>
        <v>0</v>
      </c>
      <c r="AM21" s="625"/>
      <c r="AN21" s="623">
        <f>'報告書（事業主控）記載用'!AN21</f>
        <v>0</v>
      </c>
      <c r="AO21" s="624"/>
      <c r="AP21" s="624"/>
      <c r="AQ21" s="624"/>
      <c r="AR21" s="624"/>
      <c r="AS21" s="240"/>
    </row>
    <row r="22" spans="2:45" ht="18" customHeight="1">
      <c r="B22" s="644">
        <f>'報告書（事業主控）記載用'!B22</f>
        <v>0</v>
      </c>
      <c r="C22" s="645"/>
      <c r="D22" s="645"/>
      <c r="E22" s="645"/>
      <c r="F22" s="645"/>
      <c r="G22" s="645"/>
      <c r="H22" s="645"/>
      <c r="I22" s="646"/>
      <c r="J22" s="644">
        <f>'報告書（事業主控）記載用'!J22</f>
        <v>0</v>
      </c>
      <c r="K22" s="645"/>
      <c r="L22" s="645"/>
      <c r="M22" s="645"/>
      <c r="N22" s="650"/>
      <c r="O22" s="32">
        <f>'報告書（事業主控）記載用'!O22</f>
        <v>0</v>
      </c>
      <c r="P22" s="11" t="s">
        <v>31</v>
      </c>
      <c r="Q22" s="32">
        <f>'報告書（事業主控）記載用'!Q22</f>
        <v>0</v>
      </c>
      <c r="R22" s="11" t="s">
        <v>32</v>
      </c>
      <c r="S22" s="32">
        <f>'報告書（事業主控）記載用'!S22</f>
        <v>0</v>
      </c>
      <c r="T22" s="512" t="s">
        <v>33</v>
      </c>
      <c r="U22" s="512"/>
      <c r="V22" s="633">
        <f>'報告書（事業主控）記載用'!V22:X22</f>
        <v>0</v>
      </c>
      <c r="W22" s="634"/>
      <c r="X22" s="634"/>
      <c r="Y22" s="31"/>
      <c r="Z22" s="289"/>
      <c r="AA22" s="241"/>
      <c r="AB22" s="241"/>
      <c r="AC22" s="31"/>
      <c r="AD22" s="289"/>
      <c r="AE22" s="241"/>
      <c r="AF22" s="241"/>
      <c r="AG22" s="31"/>
      <c r="AH22" s="630">
        <f>'報告書（事業主控）記載用'!AH22</f>
        <v>0</v>
      </c>
      <c r="AI22" s="631"/>
      <c r="AJ22" s="631"/>
      <c r="AK22" s="632"/>
      <c r="AL22" s="289"/>
      <c r="AM22" s="290"/>
      <c r="AN22" s="630">
        <f>'報告書（事業主控）記載用'!AN22</f>
        <v>0</v>
      </c>
      <c r="AO22" s="631"/>
      <c r="AP22" s="631"/>
      <c r="AQ22" s="631"/>
      <c r="AR22" s="631"/>
      <c r="AS22" s="288"/>
    </row>
    <row r="23" spans="2:45" ht="18" customHeight="1">
      <c r="B23" s="647"/>
      <c r="C23" s="648"/>
      <c r="D23" s="648"/>
      <c r="E23" s="648"/>
      <c r="F23" s="648"/>
      <c r="G23" s="648"/>
      <c r="H23" s="648"/>
      <c r="I23" s="649"/>
      <c r="J23" s="647"/>
      <c r="K23" s="648"/>
      <c r="L23" s="648"/>
      <c r="M23" s="648"/>
      <c r="N23" s="651"/>
      <c r="O23" s="33">
        <f>'報告書（事業主控）記載用'!O23</f>
        <v>0</v>
      </c>
      <c r="P23" s="237" t="s">
        <v>31</v>
      </c>
      <c r="Q23" s="33">
        <f>'報告書（事業主控）記載用'!Q23</f>
        <v>0</v>
      </c>
      <c r="R23" s="237" t="s">
        <v>32</v>
      </c>
      <c r="S23" s="33">
        <f>'報告書（事業主控）記載用'!S23</f>
        <v>0</v>
      </c>
      <c r="T23" s="652" t="s">
        <v>34</v>
      </c>
      <c r="U23" s="652"/>
      <c r="V23" s="627">
        <f>'報告書（事業主控）記載用'!V23</f>
        <v>0</v>
      </c>
      <c r="W23" s="628"/>
      <c r="X23" s="628"/>
      <c r="Y23" s="628"/>
      <c r="Z23" s="627">
        <f>'報告書（事業主控）記載用'!Z23</f>
        <v>0</v>
      </c>
      <c r="AA23" s="628"/>
      <c r="AB23" s="628"/>
      <c r="AC23" s="628"/>
      <c r="AD23" s="627">
        <f>'報告書（事業主控）記載用'!AD23</f>
        <v>0</v>
      </c>
      <c r="AE23" s="628"/>
      <c r="AF23" s="628"/>
      <c r="AG23" s="628"/>
      <c r="AH23" s="627">
        <f>'報告書（事業主控）記載用'!AH23</f>
        <v>0</v>
      </c>
      <c r="AI23" s="628"/>
      <c r="AJ23" s="628"/>
      <c r="AK23" s="629"/>
      <c r="AL23" s="494">
        <f>'報告書（事業主控）記載用'!AL23</f>
        <v>0</v>
      </c>
      <c r="AM23" s="625"/>
      <c r="AN23" s="623">
        <f>'報告書（事業主控）記載用'!AN23</f>
        <v>0</v>
      </c>
      <c r="AO23" s="624"/>
      <c r="AP23" s="624"/>
      <c r="AQ23" s="624"/>
      <c r="AR23" s="624"/>
      <c r="AS23" s="240"/>
    </row>
    <row r="24" spans="2:45" ht="18" customHeight="1">
      <c r="B24" s="644">
        <f>'報告書（事業主控）記載用'!B24</f>
        <v>0</v>
      </c>
      <c r="C24" s="645"/>
      <c r="D24" s="645"/>
      <c r="E24" s="645"/>
      <c r="F24" s="645"/>
      <c r="G24" s="645"/>
      <c r="H24" s="645"/>
      <c r="I24" s="646"/>
      <c r="J24" s="644">
        <f>'報告書（事業主控）記載用'!J24</f>
        <v>0</v>
      </c>
      <c r="K24" s="645"/>
      <c r="L24" s="645"/>
      <c r="M24" s="645"/>
      <c r="N24" s="650"/>
      <c r="O24" s="32">
        <f>'報告書（事業主控）記載用'!O24</f>
        <v>0</v>
      </c>
      <c r="P24" s="11" t="s">
        <v>31</v>
      </c>
      <c r="Q24" s="32">
        <f>'報告書（事業主控）記載用'!Q24</f>
        <v>0</v>
      </c>
      <c r="R24" s="11" t="s">
        <v>32</v>
      </c>
      <c r="S24" s="32">
        <f>'報告書（事業主控）記載用'!S24</f>
        <v>0</v>
      </c>
      <c r="T24" s="512" t="s">
        <v>33</v>
      </c>
      <c r="U24" s="512"/>
      <c r="V24" s="633">
        <f>'報告書（事業主控）記載用'!V24:X24</f>
        <v>0</v>
      </c>
      <c r="W24" s="634"/>
      <c r="X24" s="634"/>
      <c r="Y24" s="284"/>
      <c r="Z24" s="285"/>
      <c r="AA24" s="286"/>
      <c r="AB24" s="286"/>
      <c r="AC24" s="284"/>
      <c r="AD24" s="285"/>
      <c r="AE24" s="286"/>
      <c r="AF24" s="286"/>
      <c r="AG24" s="284"/>
      <c r="AH24" s="630">
        <f>'報告書（事業主控）記載用'!AH24</f>
        <v>0</v>
      </c>
      <c r="AI24" s="631"/>
      <c r="AJ24" s="631"/>
      <c r="AK24" s="632"/>
      <c r="AL24" s="289"/>
      <c r="AM24" s="290"/>
      <c r="AN24" s="630">
        <f>'報告書（事業主控）記載用'!AN24</f>
        <v>0</v>
      </c>
      <c r="AO24" s="631"/>
      <c r="AP24" s="631"/>
      <c r="AQ24" s="631"/>
      <c r="AR24" s="631"/>
      <c r="AS24" s="288"/>
    </row>
    <row r="25" spans="2:45" ht="18" customHeight="1">
      <c r="B25" s="647"/>
      <c r="C25" s="648"/>
      <c r="D25" s="648"/>
      <c r="E25" s="648"/>
      <c r="F25" s="648"/>
      <c r="G25" s="648"/>
      <c r="H25" s="648"/>
      <c r="I25" s="649"/>
      <c r="J25" s="647"/>
      <c r="K25" s="648"/>
      <c r="L25" s="648"/>
      <c r="M25" s="648"/>
      <c r="N25" s="651"/>
      <c r="O25" s="33">
        <f>'報告書（事業主控）記載用'!O25</f>
        <v>0</v>
      </c>
      <c r="P25" s="237" t="s">
        <v>31</v>
      </c>
      <c r="Q25" s="33">
        <f>'報告書（事業主控）記載用'!Q25</f>
        <v>0</v>
      </c>
      <c r="R25" s="237" t="s">
        <v>32</v>
      </c>
      <c r="S25" s="33">
        <f>'報告書（事業主控）記載用'!S25</f>
        <v>0</v>
      </c>
      <c r="T25" s="652" t="s">
        <v>34</v>
      </c>
      <c r="U25" s="652"/>
      <c r="V25" s="627">
        <f>'報告書（事業主控）記載用'!V25</f>
        <v>0</v>
      </c>
      <c r="W25" s="628"/>
      <c r="X25" s="628"/>
      <c r="Y25" s="628"/>
      <c r="Z25" s="627">
        <f>'報告書（事業主控）記載用'!Z25</f>
        <v>0</v>
      </c>
      <c r="AA25" s="628"/>
      <c r="AB25" s="628"/>
      <c r="AC25" s="628"/>
      <c r="AD25" s="627">
        <f>'報告書（事業主控）記載用'!AD25</f>
        <v>0</v>
      </c>
      <c r="AE25" s="628"/>
      <c r="AF25" s="628"/>
      <c r="AG25" s="628"/>
      <c r="AH25" s="627">
        <f>'報告書（事業主控）記載用'!AH25</f>
        <v>0</v>
      </c>
      <c r="AI25" s="628"/>
      <c r="AJ25" s="628"/>
      <c r="AK25" s="629"/>
      <c r="AL25" s="494">
        <f>'報告書（事業主控）記載用'!AL25</f>
        <v>0</v>
      </c>
      <c r="AM25" s="625"/>
      <c r="AN25" s="623">
        <f>'報告書（事業主控）記載用'!AN25</f>
        <v>0</v>
      </c>
      <c r="AO25" s="624"/>
      <c r="AP25" s="624"/>
      <c r="AQ25" s="624"/>
      <c r="AR25" s="624"/>
      <c r="AS25" s="240"/>
    </row>
    <row r="26" spans="2:45" ht="18" customHeight="1">
      <c r="B26" s="407" t="s">
        <v>337</v>
      </c>
      <c r="C26" s="518"/>
      <c r="D26" s="518"/>
      <c r="E26" s="519"/>
      <c r="F26" s="635">
        <f>'報告書（事業主控）記載用'!F26</f>
        <v>0</v>
      </c>
      <c r="G26" s="636"/>
      <c r="H26" s="636"/>
      <c r="I26" s="636"/>
      <c r="J26" s="636"/>
      <c r="K26" s="636"/>
      <c r="L26" s="636"/>
      <c r="M26" s="636"/>
      <c r="N26" s="637"/>
      <c r="O26" s="407" t="s">
        <v>338</v>
      </c>
      <c r="P26" s="518"/>
      <c r="Q26" s="518"/>
      <c r="R26" s="518"/>
      <c r="S26" s="518"/>
      <c r="T26" s="518"/>
      <c r="U26" s="519"/>
      <c r="V26" s="630">
        <f>'報告書（事業主控）記載用'!V26</f>
        <v>0</v>
      </c>
      <c r="W26" s="631"/>
      <c r="X26" s="631"/>
      <c r="Y26" s="632"/>
      <c r="Z26" s="285"/>
      <c r="AA26" s="286"/>
      <c r="AB26" s="286"/>
      <c r="AC26" s="284"/>
      <c r="AD26" s="285"/>
      <c r="AE26" s="286"/>
      <c r="AF26" s="286"/>
      <c r="AG26" s="284"/>
      <c r="AH26" s="630">
        <f>'報告書（事業主控）記載用'!AH26</f>
        <v>0</v>
      </c>
      <c r="AI26" s="631"/>
      <c r="AJ26" s="631"/>
      <c r="AK26" s="632"/>
      <c r="AL26" s="285"/>
      <c r="AM26" s="287"/>
      <c r="AN26" s="630">
        <f>'報告書（事業主控）記載用'!AN26</f>
        <v>0</v>
      </c>
      <c r="AO26" s="631"/>
      <c r="AP26" s="631"/>
      <c r="AQ26" s="631"/>
      <c r="AR26" s="631"/>
      <c r="AS26" s="288"/>
    </row>
    <row r="27" spans="2:45" ht="18" customHeight="1">
      <c r="B27" s="520"/>
      <c r="C27" s="521"/>
      <c r="D27" s="521"/>
      <c r="E27" s="522"/>
      <c r="F27" s="638"/>
      <c r="G27" s="639"/>
      <c r="H27" s="639"/>
      <c r="I27" s="639"/>
      <c r="J27" s="639"/>
      <c r="K27" s="639"/>
      <c r="L27" s="639"/>
      <c r="M27" s="639"/>
      <c r="N27" s="640"/>
      <c r="O27" s="520"/>
      <c r="P27" s="521"/>
      <c r="Q27" s="521"/>
      <c r="R27" s="521"/>
      <c r="S27" s="521"/>
      <c r="T27" s="521"/>
      <c r="U27" s="522"/>
      <c r="V27" s="513">
        <f>'報告書（事業主控）記載用'!V27</f>
        <v>0</v>
      </c>
      <c r="W27" s="516"/>
      <c r="X27" s="516"/>
      <c r="Y27" s="534"/>
      <c r="Z27" s="513">
        <f>'報告書（事業主控）記載用'!Z27</f>
        <v>0</v>
      </c>
      <c r="AA27" s="514"/>
      <c r="AB27" s="514"/>
      <c r="AC27" s="515"/>
      <c r="AD27" s="513">
        <f>'報告書（事業主控）記載用'!AD27</f>
        <v>0</v>
      </c>
      <c r="AE27" s="514"/>
      <c r="AF27" s="514"/>
      <c r="AG27" s="515"/>
      <c r="AH27" s="513">
        <f>'報告書（事業主控）記載用'!AH27</f>
        <v>0</v>
      </c>
      <c r="AI27" s="492"/>
      <c r="AJ27" s="492"/>
      <c r="AK27" s="492"/>
      <c r="AL27" s="289"/>
      <c r="AM27" s="290"/>
      <c r="AN27" s="513">
        <f>'報告書（事業主控）記載用'!AN27</f>
        <v>0</v>
      </c>
      <c r="AO27" s="516"/>
      <c r="AP27" s="516"/>
      <c r="AQ27" s="516"/>
      <c r="AR27" s="516"/>
      <c r="AS27" s="291"/>
    </row>
    <row r="28" spans="2:45" ht="18" customHeight="1">
      <c r="B28" s="523"/>
      <c r="C28" s="524"/>
      <c r="D28" s="524"/>
      <c r="E28" s="525"/>
      <c r="F28" s="641"/>
      <c r="G28" s="642"/>
      <c r="H28" s="642"/>
      <c r="I28" s="642"/>
      <c r="J28" s="642"/>
      <c r="K28" s="642"/>
      <c r="L28" s="642"/>
      <c r="M28" s="642"/>
      <c r="N28" s="643"/>
      <c r="O28" s="523"/>
      <c r="P28" s="524"/>
      <c r="Q28" s="524"/>
      <c r="R28" s="524"/>
      <c r="S28" s="524"/>
      <c r="T28" s="524"/>
      <c r="U28" s="525"/>
      <c r="V28" s="623">
        <f>'報告書（事業主控）記載用'!V28</f>
        <v>0</v>
      </c>
      <c r="W28" s="624"/>
      <c r="X28" s="624"/>
      <c r="Y28" s="626"/>
      <c r="Z28" s="623">
        <f>'報告書（事業主控）記載用'!Z28</f>
        <v>0</v>
      </c>
      <c r="AA28" s="624"/>
      <c r="AB28" s="624"/>
      <c r="AC28" s="626"/>
      <c r="AD28" s="623">
        <f>'報告書（事業主控）記載用'!AD28</f>
        <v>0</v>
      </c>
      <c r="AE28" s="624"/>
      <c r="AF28" s="624"/>
      <c r="AG28" s="626"/>
      <c r="AH28" s="623">
        <f>'報告書（事業主控）記載用'!AH28</f>
        <v>0</v>
      </c>
      <c r="AI28" s="624"/>
      <c r="AJ28" s="624"/>
      <c r="AK28" s="626"/>
      <c r="AL28" s="239"/>
      <c r="AM28" s="240"/>
      <c r="AN28" s="623">
        <f>'報告書（事業主控）記載用'!AN28</f>
        <v>0</v>
      </c>
      <c r="AO28" s="624"/>
      <c r="AP28" s="624"/>
      <c r="AQ28" s="624"/>
      <c r="AR28" s="624"/>
      <c r="AS28" s="240"/>
    </row>
    <row r="29" spans="2:45" ht="15.75" customHeight="1">
      <c r="D29" s="2" t="s">
        <v>22</v>
      </c>
      <c r="AN29" s="622">
        <f>'報告書（事業主控）記載用'!AN29:AR29</f>
        <v>0</v>
      </c>
      <c r="AO29" s="622"/>
      <c r="AP29" s="622"/>
      <c r="AQ29" s="622"/>
      <c r="AR29" s="622"/>
    </row>
    <row r="30" spans="2:45" ht="15" customHeight="1">
      <c r="AG30" s="9"/>
      <c r="AI30" s="10" t="s">
        <v>339</v>
      </c>
      <c r="AJ30" s="683">
        <f>'報告書（事業主控）記載用'!AJ30</f>
        <v>0</v>
      </c>
      <c r="AK30" s="683"/>
      <c r="AL30" s="683"/>
      <c r="AM30" s="512" t="s">
        <v>311</v>
      </c>
      <c r="AN30" s="512"/>
      <c r="AO30" s="688">
        <f>'報告書（事業主控）記載用'!AO30</f>
        <v>0</v>
      </c>
      <c r="AP30" s="688"/>
      <c r="AQ30" s="688"/>
      <c r="AR30" s="242"/>
      <c r="AS30" s="11" t="s">
        <v>312</v>
      </c>
    </row>
    <row r="31" spans="2:45" ht="15" customHeight="1">
      <c r="D31" s="415">
        <f>'報告書（事業主控）記載用'!D31</f>
        <v>0</v>
      </c>
      <c r="E31" s="415"/>
      <c r="F31" s="12" t="s">
        <v>0</v>
      </c>
      <c r="G31" s="415">
        <f>'報告書（事業主控）記載用'!G31</f>
        <v>0</v>
      </c>
      <c r="H31" s="415"/>
      <c r="I31" s="12" t="s">
        <v>1</v>
      </c>
      <c r="J31" s="415">
        <f>'報告書（事業主控）記載用'!J31</f>
        <v>0</v>
      </c>
      <c r="K31" s="415"/>
      <c r="L31" s="12" t="s">
        <v>23</v>
      </c>
      <c r="AG31" s="13"/>
      <c r="AI31" s="10" t="s">
        <v>340</v>
      </c>
      <c r="AJ31" s="665">
        <f>'報告書（事業主控）記載用'!AJ31</f>
        <v>0</v>
      </c>
      <c r="AK31" s="666"/>
      <c r="AL31" s="11" t="s">
        <v>341</v>
      </c>
      <c r="AM31" s="683">
        <f>'報告書（事業主控）記載用'!AM31</f>
        <v>0</v>
      </c>
      <c r="AN31" s="683"/>
      <c r="AO31" s="11" t="s">
        <v>311</v>
      </c>
      <c r="AP31" s="688">
        <f>'報告書（事業主控）記載用'!AP31</f>
        <v>0</v>
      </c>
      <c r="AQ31" s="688"/>
      <c r="AR31" s="242"/>
      <c r="AS31" s="11" t="s">
        <v>312</v>
      </c>
    </row>
    <row r="32" spans="2:45" ht="18" customHeight="1">
      <c r="D32" s="9"/>
      <c r="E32" s="9"/>
      <c r="F32" s="9"/>
      <c r="G32" s="9"/>
      <c r="AA32" s="535" t="s">
        <v>24</v>
      </c>
      <c r="AB32" s="535"/>
      <c r="AC32" s="667">
        <f>'報告書（事業主控）記載用'!AC32</f>
        <v>0</v>
      </c>
      <c r="AD32" s="667"/>
      <c r="AE32" s="667"/>
      <c r="AF32" s="667"/>
      <c r="AG32" s="667"/>
      <c r="AH32" s="667"/>
      <c r="AI32" s="667"/>
      <c r="AJ32" s="667"/>
      <c r="AK32" s="667"/>
      <c r="AL32" s="667"/>
      <c r="AM32" s="667"/>
      <c r="AN32" s="667"/>
      <c r="AO32" s="667"/>
      <c r="AP32" s="667"/>
      <c r="AQ32" s="667"/>
      <c r="AR32" s="667"/>
      <c r="AS32" s="667"/>
    </row>
    <row r="33" spans="2:45" ht="15" customHeight="1">
      <c r="D33" s="9"/>
      <c r="E33" s="9"/>
      <c r="F33" s="9"/>
      <c r="G33" s="9"/>
      <c r="H33" s="3"/>
      <c r="X33" s="537" t="s">
        <v>25</v>
      </c>
      <c r="Y33" s="537"/>
      <c r="Z33" s="537"/>
      <c r="AA33" s="2"/>
      <c r="AB33" s="2"/>
      <c r="AC33" s="696">
        <f>'報告書（事業主控）記載用'!AC33</f>
        <v>0</v>
      </c>
      <c r="AD33" s="696"/>
      <c r="AE33" s="696"/>
      <c r="AF33" s="696"/>
      <c r="AG33" s="696"/>
      <c r="AH33" s="696"/>
      <c r="AI33" s="696"/>
      <c r="AJ33" s="696"/>
      <c r="AK33" s="696"/>
      <c r="AL33" s="696"/>
      <c r="AM33" s="696"/>
      <c r="AN33" s="696"/>
      <c r="AS33" s="14"/>
    </row>
    <row r="34" spans="2:45" ht="15" customHeight="1">
      <c r="D34" s="415">
        <f>'報告書（事業主控）記載用'!D34</f>
        <v>0</v>
      </c>
      <c r="E34" s="415"/>
      <c r="F34" s="415"/>
      <c r="G34" s="415"/>
      <c r="H34" s="12" t="s">
        <v>26</v>
      </c>
      <c r="I34" s="12"/>
      <c r="J34" s="12"/>
      <c r="K34" s="12"/>
      <c r="L34" s="12"/>
      <c r="M34" s="12"/>
      <c r="N34" s="12"/>
      <c r="O34" s="12"/>
      <c r="P34" s="12"/>
      <c r="Q34" s="12"/>
      <c r="R34" s="15"/>
      <c r="S34" s="12"/>
      <c r="Y34" s="9"/>
      <c r="Z34" s="9"/>
      <c r="AA34" s="535" t="s">
        <v>27</v>
      </c>
      <c r="AB34" s="535"/>
      <c r="AC34" s="695">
        <f>'報告書（事業主控）記載用'!AC34</f>
        <v>0</v>
      </c>
      <c r="AD34" s="695"/>
      <c r="AE34" s="695"/>
      <c r="AF34" s="695"/>
      <c r="AG34" s="695"/>
      <c r="AH34" s="695"/>
      <c r="AI34" s="695"/>
      <c r="AJ34" s="695"/>
      <c r="AK34" s="695"/>
      <c r="AL34" s="695"/>
      <c r="AM34" s="695"/>
      <c r="AN34" s="695"/>
      <c r="AO34" s="34"/>
      <c r="AP34" s="34"/>
      <c r="AQ34" s="34"/>
      <c r="AR34" s="34"/>
      <c r="AS34" s="237"/>
    </row>
    <row r="35" spans="2:45" ht="15" customHeight="1">
      <c r="AC35" s="2"/>
      <c r="AD35" s="3" t="s">
        <v>342</v>
      </c>
    </row>
    <row r="36" spans="2:45" ht="16.149999999999999" customHeight="1">
      <c r="D36" s="16" t="s">
        <v>28</v>
      </c>
      <c r="E36" s="16"/>
      <c r="F36" s="2"/>
      <c r="G36" s="2"/>
      <c r="H36" s="2"/>
      <c r="I36" s="2"/>
      <c r="J36" s="2"/>
      <c r="K36" s="2"/>
      <c r="L36" s="2"/>
      <c r="M36" s="2"/>
      <c r="N36" s="2"/>
      <c r="O36" s="2"/>
      <c r="P36" s="2"/>
      <c r="Q36" s="2"/>
      <c r="R36" s="2"/>
      <c r="S36" s="2"/>
      <c r="T36" s="2"/>
      <c r="U36" s="2"/>
      <c r="V36" s="2"/>
      <c r="W36" s="2"/>
      <c r="X36" s="2"/>
      <c r="AA36" s="547" t="s">
        <v>29</v>
      </c>
      <c r="AB36" s="548"/>
      <c r="AC36" s="553" t="s">
        <v>343</v>
      </c>
      <c r="AD36" s="554"/>
      <c r="AE36" s="554"/>
      <c r="AF36" s="554"/>
      <c r="AG36" s="554"/>
      <c r="AH36" s="555"/>
      <c r="AI36" s="17"/>
      <c r="AJ36" s="559" t="s">
        <v>344</v>
      </c>
      <c r="AK36" s="559"/>
      <c r="AL36" s="559"/>
      <c r="AM36" s="559"/>
      <c r="AN36" s="559"/>
      <c r="AO36" s="20"/>
      <c r="AP36" s="561" t="s">
        <v>345</v>
      </c>
      <c r="AQ36" s="562"/>
      <c r="AR36" s="562"/>
      <c r="AS36" s="563"/>
    </row>
    <row r="37" spans="2:45" ht="16.149999999999999" customHeight="1">
      <c r="D37" s="292" t="s">
        <v>346</v>
      </c>
      <c r="E37" s="16"/>
      <c r="F37" s="2"/>
      <c r="G37" s="2"/>
      <c r="H37" s="2"/>
      <c r="I37" s="2"/>
      <c r="J37" s="2"/>
      <c r="K37" s="2"/>
      <c r="L37" s="2"/>
      <c r="M37" s="2"/>
      <c r="N37" s="2"/>
      <c r="O37" s="2"/>
      <c r="P37" s="2"/>
      <c r="Q37" s="2"/>
      <c r="R37" s="2"/>
      <c r="S37" s="2"/>
      <c r="T37" s="2"/>
      <c r="U37" s="2"/>
      <c r="V37" s="2"/>
      <c r="W37" s="2"/>
      <c r="X37" s="2"/>
      <c r="AA37" s="549"/>
      <c r="AB37" s="550"/>
      <c r="AC37" s="556"/>
      <c r="AD37" s="557"/>
      <c r="AE37" s="557"/>
      <c r="AF37" s="557"/>
      <c r="AG37" s="557"/>
      <c r="AH37" s="558"/>
      <c r="AI37" s="3"/>
      <c r="AJ37" s="560"/>
      <c r="AK37" s="560"/>
      <c r="AL37" s="560"/>
      <c r="AM37" s="560"/>
      <c r="AN37" s="560"/>
      <c r="AO37" s="19"/>
      <c r="AP37" s="564"/>
      <c r="AQ37" s="565"/>
      <c r="AR37" s="565"/>
      <c r="AS37" s="566"/>
    </row>
    <row r="38" spans="2:45" ht="16.149999999999999" customHeight="1">
      <c r="D38" s="16" t="s">
        <v>347</v>
      </c>
      <c r="E38" s="16"/>
      <c r="F38" s="2"/>
      <c r="G38" s="2"/>
      <c r="H38" s="2"/>
      <c r="I38" s="2"/>
      <c r="J38" s="2"/>
      <c r="K38" s="2"/>
      <c r="L38" s="2"/>
      <c r="M38" s="2"/>
      <c r="N38" s="2"/>
      <c r="O38" s="2"/>
      <c r="P38" s="2"/>
      <c r="Q38" s="2"/>
      <c r="R38" s="2"/>
      <c r="S38" s="2"/>
      <c r="T38" s="2"/>
      <c r="U38" s="2"/>
      <c r="V38" s="2"/>
      <c r="W38" s="2"/>
      <c r="X38" s="2"/>
      <c r="AA38" s="549"/>
      <c r="AB38" s="550"/>
      <c r="AC38" s="689">
        <f>'報告書（事業主控）記載用'!AC38</f>
        <v>0</v>
      </c>
      <c r="AD38" s="690"/>
      <c r="AE38" s="690"/>
      <c r="AF38" s="690"/>
      <c r="AG38" s="690"/>
      <c r="AH38" s="691"/>
      <c r="AI38" s="703">
        <f>'報告書（事業主控）記載用'!AI38</f>
        <v>0</v>
      </c>
      <c r="AJ38" s="704"/>
      <c r="AK38" s="704"/>
      <c r="AL38" s="704"/>
      <c r="AM38" s="704"/>
      <c r="AN38" s="704"/>
      <c r="AO38" s="571"/>
      <c r="AP38" s="697">
        <f>'報告書（事業主控）記載用'!AP38</f>
        <v>0</v>
      </c>
      <c r="AQ38" s="698"/>
      <c r="AR38" s="698"/>
      <c r="AS38" s="699"/>
    </row>
    <row r="39" spans="2:45" ht="16.149999999999999" customHeight="1">
      <c r="D39" s="18"/>
      <c r="E39" s="16"/>
      <c r="F39" s="2"/>
      <c r="G39" s="2"/>
      <c r="H39" s="2"/>
      <c r="I39" s="2"/>
      <c r="J39" s="2"/>
      <c r="K39" s="2"/>
      <c r="L39" s="2"/>
      <c r="M39" s="2"/>
      <c r="N39" s="2"/>
      <c r="O39" s="2"/>
      <c r="P39" s="2"/>
      <c r="Q39" s="2"/>
      <c r="R39" s="2"/>
      <c r="S39" s="2"/>
      <c r="T39" s="2"/>
      <c r="U39" s="2"/>
      <c r="V39" s="2"/>
      <c r="W39" s="2"/>
      <c r="X39" s="2"/>
      <c r="AA39" s="551"/>
      <c r="AB39" s="552"/>
      <c r="AC39" s="692"/>
      <c r="AD39" s="693"/>
      <c r="AE39" s="693"/>
      <c r="AF39" s="693"/>
      <c r="AG39" s="693"/>
      <c r="AH39" s="694"/>
      <c r="AI39" s="705"/>
      <c r="AJ39" s="706"/>
      <c r="AK39" s="706"/>
      <c r="AL39" s="706"/>
      <c r="AM39" s="706"/>
      <c r="AN39" s="706"/>
      <c r="AO39" s="572"/>
      <c r="AP39" s="700"/>
      <c r="AQ39" s="701"/>
      <c r="AR39" s="701"/>
      <c r="AS39" s="702"/>
    </row>
    <row r="40" spans="2:45" ht="9" customHeight="1">
      <c r="D40" s="18"/>
      <c r="E40" s="16"/>
      <c r="F40" s="2"/>
      <c r="G40" s="2"/>
      <c r="H40" s="2"/>
      <c r="I40" s="2"/>
      <c r="J40" s="2"/>
      <c r="K40" s="2"/>
      <c r="L40" s="2"/>
      <c r="M40" s="2"/>
      <c r="N40" s="2"/>
      <c r="O40" s="2"/>
      <c r="P40" s="2"/>
      <c r="Q40" s="2"/>
      <c r="R40" s="2"/>
      <c r="S40" s="2"/>
      <c r="T40" s="2"/>
      <c r="U40" s="2"/>
      <c r="V40" s="2"/>
      <c r="W40" s="2"/>
      <c r="X40" s="2"/>
      <c r="AA40" s="35"/>
      <c r="AB40" s="35"/>
      <c r="AC40" s="243"/>
      <c r="AD40" s="243"/>
      <c r="AE40" s="243"/>
      <c r="AF40" s="243"/>
      <c r="AG40" s="243"/>
      <c r="AH40" s="243"/>
      <c r="AI40" s="243"/>
      <c r="AJ40" s="243"/>
      <c r="AK40" s="243"/>
      <c r="AL40" s="243"/>
      <c r="AM40" s="243"/>
      <c r="AN40" s="243"/>
      <c r="AO40" s="11"/>
      <c r="AP40" s="243"/>
      <c r="AQ40" s="36"/>
      <c r="AR40" s="36"/>
      <c r="AS40" s="36"/>
    </row>
    <row r="41" spans="2:45" ht="9" customHeight="1">
      <c r="AQ41" s="37"/>
      <c r="AR41" s="37"/>
      <c r="AS41" s="37"/>
    </row>
    <row r="42" spans="2:45" ht="7.5" customHeight="1">
      <c r="X42" s="3"/>
      <c r="Y42" s="3"/>
    </row>
    <row r="43" spans="2:45" ht="10.5" customHeight="1">
      <c r="X43" s="3"/>
      <c r="Y43" s="3"/>
    </row>
    <row r="44" spans="2:45" ht="5.25" customHeight="1">
      <c r="X44" s="3"/>
      <c r="Y44" s="3"/>
    </row>
    <row r="45" spans="2:45" ht="5.25" customHeight="1">
      <c r="X45" s="3"/>
      <c r="Y45" s="3"/>
    </row>
    <row r="46" spans="2:45" ht="5.25" customHeight="1">
      <c r="X46" s="3"/>
      <c r="Y46" s="3"/>
    </row>
    <row r="47" spans="2:45" ht="5.25" customHeight="1">
      <c r="X47" s="3"/>
      <c r="Y47" s="3"/>
    </row>
    <row r="48" spans="2:45" ht="17.25" customHeight="1">
      <c r="B48" s="2" t="s">
        <v>35</v>
      </c>
      <c r="S48" s="9"/>
      <c r="T48" s="9"/>
      <c r="U48" s="9"/>
      <c r="V48" s="9"/>
      <c r="W48" s="9"/>
      <c r="AL48" s="26"/>
      <c r="AM48" s="26"/>
      <c r="AN48" s="26"/>
      <c r="AO48" s="26"/>
    </row>
    <row r="49" spans="2:45" ht="12.75" customHeight="1">
      <c r="M49" s="27"/>
      <c r="N49" s="27"/>
      <c r="O49" s="27"/>
      <c r="P49" s="27"/>
      <c r="Q49" s="27"/>
      <c r="R49" s="27"/>
      <c r="S49" s="27"/>
      <c r="T49" s="28"/>
      <c r="U49" s="28"/>
      <c r="V49" s="28"/>
      <c r="W49" s="28"/>
      <c r="X49" s="28"/>
      <c r="Y49" s="28"/>
      <c r="Z49" s="28"/>
      <c r="AA49" s="27"/>
      <c r="AB49" s="27"/>
      <c r="AC49" s="27"/>
      <c r="AL49" s="26"/>
      <c r="AM49" s="389" t="s">
        <v>267</v>
      </c>
      <c r="AN49" s="617"/>
      <c r="AO49" s="617"/>
      <c r="AP49" s="618"/>
    </row>
    <row r="50" spans="2:45" ht="12.75" customHeight="1">
      <c r="M50" s="27"/>
      <c r="N50" s="27"/>
      <c r="O50" s="27"/>
      <c r="P50" s="27"/>
      <c r="Q50" s="27"/>
      <c r="R50" s="27"/>
      <c r="S50" s="27"/>
      <c r="T50" s="28"/>
      <c r="U50" s="28"/>
      <c r="V50" s="28"/>
      <c r="W50" s="28"/>
      <c r="X50" s="28"/>
      <c r="Y50" s="28"/>
      <c r="Z50" s="28"/>
      <c r="AA50" s="27"/>
      <c r="AB50" s="27"/>
      <c r="AC50" s="27"/>
      <c r="AL50" s="26"/>
      <c r="AM50" s="619"/>
      <c r="AN50" s="620"/>
      <c r="AO50" s="620"/>
      <c r="AP50" s="621"/>
    </row>
    <row r="51" spans="2:45" ht="12.75" customHeight="1">
      <c r="M51" s="27"/>
      <c r="N51" s="27"/>
      <c r="O51" s="27"/>
      <c r="P51" s="27"/>
      <c r="Q51" s="27"/>
      <c r="R51" s="27"/>
      <c r="S51" s="27"/>
      <c r="T51" s="27"/>
      <c r="U51" s="27"/>
      <c r="V51" s="27"/>
      <c r="W51" s="27"/>
      <c r="X51" s="27"/>
      <c r="Y51" s="27"/>
      <c r="Z51" s="27"/>
      <c r="AA51" s="27"/>
      <c r="AB51" s="27"/>
      <c r="AC51" s="27"/>
      <c r="AL51" s="26"/>
      <c r="AM51" s="26"/>
      <c r="AN51" s="270"/>
      <c r="AO51" s="270"/>
    </row>
    <row r="52" spans="2:45" ht="6" customHeight="1">
      <c r="M52" s="27"/>
      <c r="N52" s="27"/>
      <c r="O52" s="27"/>
      <c r="P52" s="27"/>
      <c r="Q52" s="27"/>
      <c r="R52" s="27"/>
      <c r="S52" s="27"/>
      <c r="T52" s="27"/>
      <c r="U52" s="27"/>
      <c r="V52" s="27"/>
      <c r="W52" s="27"/>
      <c r="X52" s="27"/>
      <c r="Y52" s="27"/>
      <c r="Z52" s="27"/>
      <c r="AA52" s="27"/>
      <c r="AB52" s="27"/>
      <c r="AC52" s="27"/>
      <c r="AL52" s="26"/>
      <c r="AM52" s="26"/>
    </row>
    <row r="53" spans="2:45" ht="12.75" customHeight="1">
      <c r="B53" s="403" t="s">
        <v>2</v>
      </c>
      <c r="C53" s="404"/>
      <c r="D53" s="404"/>
      <c r="E53" s="404"/>
      <c r="F53" s="404"/>
      <c r="G53" s="404"/>
      <c r="H53" s="404"/>
      <c r="I53" s="404"/>
      <c r="J53" s="408" t="s">
        <v>10</v>
      </c>
      <c r="K53" s="408"/>
      <c r="L53" s="271" t="s">
        <v>3</v>
      </c>
      <c r="M53" s="408" t="s">
        <v>11</v>
      </c>
      <c r="N53" s="408"/>
      <c r="O53" s="409" t="s">
        <v>12</v>
      </c>
      <c r="P53" s="408"/>
      <c r="Q53" s="408"/>
      <c r="R53" s="408"/>
      <c r="S53" s="408"/>
      <c r="T53" s="408"/>
      <c r="U53" s="408" t="s">
        <v>13</v>
      </c>
      <c r="V53" s="408"/>
      <c r="W53" s="408"/>
      <c r="AD53" s="11"/>
      <c r="AE53" s="11"/>
      <c r="AF53" s="11"/>
      <c r="AG53" s="11"/>
      <c r="AH53" s="11"/>
      <c r="AI53" s="11"/>
      <c r="AJ53" s="11"/>
      <c r="AL53" s="543">
        <f>$AL$9</f>
        <v>0</v>
      </c>
      <c r="AM53" s="411"/>
      <c r="AN53" s="478" t="s">
        <v>4</v>
      </c>
      <c r="AO53" s="478"/>
      <c r="AP53" s="411">
        <v>2</v>
      </c>
      <c r="AQ53" s="411"/>
      <c r="AR53" s="478" t="s">
        <v>5</v>
      </c>
      <c r="AS53" s="481"/>
    </row>
    <row r="54" spans="2:45" ht="13.9" customHeight="1">
      <c r="B54" s="404"/>
      <c r="C54" s="404"/>
      <c r="D54" s="404"/>
      <c r="E54" s="404"/>
      <c r="F54" s="404"/>
      <c r="G54" s="404"/>
      <c r="H54" s="404"/>
      <c r="I54" s="404"/>
      <c r="J54" s="591">
        <f>$J$10</f>
        <v>0</v>
      </c>
      <c r="K54" s="579">
        <f>$K$10</f>
        <v>0</v>
      </c>
      <c r="L54" s="593">
        <f>$L$10</f>
        <v>0</v>
      </c>
      <c r="M54" s="582">
        <f>$M$10</f>
        <v>0</v>
      </c>
      <c r="N54" s="579">
        <f>$N$10</f>
        <v>0</v>
      </c>
      <c r="O54" s="582">
        <f>$O$10</f>
        <v>0</v>
      </c>
      <c r="P54" s="544">
        <f>$P$10</f>
        <v>0</v>
      </c>
      <c r="Q54" s="544">
        <f>$Q$10</f>
        <v>0</v>
      </c>
      <c r="R54" s="544">
        <f>$R$10</f>
        <v>0</v>
      </c>
      <c r="S54" s="544">
        <f>$S$10</f>
        <v>0</v>
      </c>
      <c r="T54" s="579">
        <f>$T$10</f>
        <v>0</v>
      </c>
      <c r="U54" s="582">
        <f>$U$10</f>
        <v>0</v>
      </c>
      <c r="V54" s="544">
        <f>$V$10</f>
        <v>0</v>
      </c>
      <c r="W54" s="579">
        <f>$W$10</f>
        <v>0</v>
      </c>
      <c r="AD54" s="11"/>
      <c r="AE54" s="11"/>
      <c r="AF54" s="11"/>
      <c r="AG54" s="11"/>
      <c r="AH54" s="11"/>
      <c r="AI54" s="11"/>
      <c r="AJ54" s="11"/>
      <c r="AL54" s="412"/>
      <c r="AM54" s="413"/>
      <c r="AN54" s="479"/>
      <c r="AO54" s="479"/>
      <c r="AP54" s="413"/>
      <c r="AQ54" s="413"/>
      <c r="AR54" s="479"/>
      <c r="AS54" s="482"/>
    </row>
    <row r="55" spans="2:45" ht="9" customHeight="1">
      <c r="B55" s="404"/>
      <c r="C55" s="404"/>
      <c r="D55" s="404"/>
      <c r="E55" s="404"/>
      <c r="F55" s="404"/>
      <c r="G55" s="404"/>
      <c r="H55" s="404"/>
      <c r="I55" s="404"/>
      <c r="J55" s="592"/>
      <c r="K55" s="580"/>
      <c r="L55" s="594"/>
      <c r="M55" s="583"/>
      <c r="N55" s="580"/>
      <c r="O55" s="583"/>
      <c r="P55" s="545"/>
      <c r="Q55" s="545"/>
      <c r="R55" s="545"/>
      <c r="S55" s="545"/>
      <c r="T55" s="580"/>
      <c r="U55" s="583"/>
      <c r="V55" s="545"/>
      <c r="W55" s="580"/>
      <c r="AD55" s="11"/>
      <c r="AE55" s="11"/>
      <c r="AF55" s="11"/>
      <c r="AG55" s="11"/>
      <c r="AH55" s="11"/>
      <c r="AI55" s="11"/>
      <c r="AJ55" s="11"/>
      <c r="AL55" s="414"/>
      <c r="AM55" s="415"/>
      <c r="AN55" s="480"/>
      <c r="AO55" s="480"/>
      <c r="AP55" s="415"/>
      <c r="AQ55" s="415"/>
      <c r="AR55" s="480"/>
      <c r="AS55" s="483"/>
    </row>
    <row r="56" spans="2:45" ht="6" customHeight="1">
      <c r="B56" s="406"/>
      <c r="C56" s="406"/>
      <c r="D56" s="406"/>
      <c r="E56" s="406"/>
      <c r="F56" s="406"/>
      <c r="G56" s="406"/>
      <c r="H56" s="406"/>
      <c r="I56" s="406"/>
      <c r="J56" s="592"/>
      <c r="K56" s="581"/>
      <c r="L56" s="595"/>
      <c r="M56" s="584"/>
      <c r="N56" s="581"/>
      <c r="O56" s="584"/>
      <c r="P56" s="546"/>
      <c r="Q56" s="546"/>
      <c r="R56" s="546"/>
      <c r="S56" s="546"/>
      <c r="T56" s="581"/>
      <c r="U56" s="584"/>
      <c r="V56" s="546"/>
      <c r="W56" s="581"/>
    </row>
    <row r="57" spans="2:45" ht="15" customHeight="1">
      <c r="B57" s="457" t="s">
        <v>36</v>
      </c>
      <c r="C57" s="458"/>
      <c r="D57" s="458"/>
      <c r="E57" s="458"/>
      <c r="F57" s="458"/>
      <c r="G57" s="458"/>
      <c r="H57" s="458"/>
      <c r="I57" s="459"/>
      <c r="J57" s="457" t="s">
        <v>6</v>
      </c>
      <c r="K57" s="458"/>
      <c r="L57" s="458"/>
      <c r="M57" s="458"/>
      <c r="N57" s="466"/>
      <c r="O57" s="469" t="s">
        <v>37</v>
      </c>
      <c r="P57" s="458"/>
      <c r="Q57" s="458"/>
      <c r="R57" s="458"/>
      <c r="S57" s="458"/>
      <c r="T57" s="458"/>
      <c r="U57" s="459"/>
      <c r="V57" s="272" t="s">
        <v>348</v>
      </c>
      <c r="W57" s="273"/>
      <c r="X57" s="273"/>
      <c r="Y57" s="472" t="s">
        <v>349</v>
      </c>
      <c r="Z57" s="472"/>
      <c r="AA57" s="472"/>
      <c r="AB57" s="472"/>
      <c r="AC57" s="472"/>
      <c r="AD57" s="472"/>
      <c r="AE57" s="472"/>
      <c r="AF57" s="472"/>
      <c r="AG57" s="472"/>
      <c r="AH57" s="472"/>
      <c r="AI57" s="273"/>
      <c r="AJ57" s="273"/>
      <c r="AK57" s="274"/>
      <c r="AL57" s="596" t="s">
        <v>310</v>
      </c>
      <c r="AM57" s="596"/>
      <c r="AN57" s="473" t="s">
        <v>350</v>
      </c>
      <c r="AO57" s="473"/>
      <c r="AP57" s="473"/>
      <c r="AQ57" s="473"/>
      <c r="AR57" s="473"/>
      <c r="AS57" s="474"/>
    </row>
    <row r="58" spans="2:45" ht="13.9" customHeight="1">
      <c r="B58" s="460"/>
      <c r="C58" s="461"/>
      <c r="D58" s="461"/>
      <c r="E58" s="461"/>
      <c r="F58" s="461"/>
      <c r="G58" s="461"/>
      <c r="H58" s="461"/>
      <c r="I58" s="462"/>
      <c r="J58" s="460"/>
      <c r="K58" s="461"/>
      <c r="L58" s="461"/>
      <c r="M58" s="461"/>
      <c r="N58" s="467"/>
      <c r="O58" s="470"/>
      <c r="P58" s="461"/>
      <c r="Q58" s="461"/>
      <c r="R58" s="461"/>
      <c r="S58" s="461"/>
      <c r="T58" s="461"/>
      <c r="U58" s="462"/>
      <c r="V58" s="420" t="s">
        <v>7</v>
      </c>
      <c r="W58" s="421"/>
      <c r="X58" s="421"/>
      <c r="Y58" s="422"/>
      <c r="Z58" s="426" t="s">
        <v>16</v>
      </c>
      <c r="AA58" s="427"/>
      <c r="AB58" s="427"/>
      <c r="AC58" s="428"/>
      <c r="AD58" s="432" t="s">
        <v>17</v>
      </c>
      <c r="AE58" s="433"/>
      <c r="AF58" s="433"/>
      <c r="AG58" s="434"/>
      <c r="AH58" s="660" t="s">
        <v>60</v>
      </c>
      <c r="AI58" s="478"/>
      <c r="AJ58" s="478"/>
      <c r="AK58" s="481"/>
      <c r="AL58" s="597" t="s">
        <v>38</v>
      </c>
      <c r="AM58" s="597"/>
      <c r="AN58" s="448" t="s">
        <v>19</v>
      </c>
      <c r="AO58" s="449"/>
      <c r="AP58" s="449"/>
      <c r="AQ58" s="449"/>
      <c r="AR58" s="450"/>
      <c r="AS58" s="451"/>
    </row>
    <row r="59" spans="2:45" ht="13.9" customHeight="1">
      <c r="B59" s="707"/>
      <c r="C59" s="708"/>
      <c r="D59" s="708"/>
      <c r="E59" s="708"/>
      <c r="F59" s="708"/>
      <c r="G59" s="708"/>
      <c r="H59" s="708"/>
      <c r="I59" s="709"/>
      <c r="J59" s="707"/>
      <c r="K59" s="708"/>
      <c r="L59" s="708"/>
      <c r="M59" s="708"/>
      <c r="N59" s="710"/>
      <c r="O59" s="711"/>
      <c r="P59" s="708"/>
      <c r="Q59" s="708"/>
      <c r="R59" s="708"/>
      <c r="S59" s="708"/>
      <c r="T59" s="708"/>
      <c r="U59" s="709"/>
      <c r="V59" s="423"/>
      <c r="W59" s="424"/>
      <c r="X59" s="424"/>
      <c r="Y59" s="425"/>
      <c r="Z59" s="429"/>
      <c r="AA59" s="430"/>
      <c r="AB59" s="430"/>
      <c r="AC59" s="431"/>
      <c r="AD59" s="435"/>
      <c r="AE59" s="436"/>
      <c r="AF59" s="436"/>
      <c r="AG59" s="437"/>
      <c r="AH59" s="661"/>
      <c r="AI59" s="480"/>
      <c r="AJ59" s="480"/>
      <c r="AK59" s="483"/>
      <c r="AL59" s="598"/>
      <c r="AM59" s="598"/>
      <c r="AN59" s="454"/>
      <c r="AO59" s="454"/>
      <c r="AP59" s="454"/>
      <c r="AQ59" s="454"/>
      <c r="AR59" s="454"/>
      <c r="AS59" s="455"/>
    </row>
    <row r="60" spans="2:45" ht="18" customHeight="1">
      <c r="B60" s="653">
        <f>'報告書（事業主控）記載用'!B60</f>
        <v>0</v>
      </c>
      <c r="C60" s="654"/>
      <c r="D60" s="654"/>
      <c r="E60" s="654"/>
      <c r="F60" s="654"/>
      <c r="G60" s="654"/>
      <c r="H60" s="654"/>
      <c r="I60" s="655"/>
      <c r="J60" s="653">
        <f>'報告書（事業主控）記載用'!J60</f>
        <v>0</v>
      </c>
      <c r="K60" s="654"/>
      <c r="L60" s="654"/>
      <c r="M60" s="654"/>
      <c r="N60" s="656"/>
      <c r="O60" s="277">
        <f>'報告書（事業主控）記載用'!O60</f>
        <v>0</v>
      </c>
      <c r="P60" s="278" t="s">
        <v>31</v>
      </c>
      <c r="Q60" s="277">
        <f>'報告書（事業主控）記載用'!Q60</f>
        <v>0</v>
      </c>
      <c r="R60" s="278" t="s">
        <v>32</v>
      </c>
      <c r="S60" s="277">
        <f>'報告書（事業主控）記載用'!S60</f>
        <v>0</v>
      </c>
      <c r="T60" s="506" t="s">
        <v>33</v>
      </c>
      <c r="U60" s="506"/>
      <c r="V60" s="633">
        <f>'報告書（事業主控）記載用'!V60</f>
        <v>0</v>
      </c>
      <c r="W60" s="634"/>
      <c r="X60" s="634"/>
      <c r="Y60" s="279" t="s">
        <v>8</v>
      </c>
      <c r="Z60" s="285"/>
      <c r="AA60" s="286"/>
      <c r="AB60" s="286"/>
      <c r="AC60" s="279" t="s">
        <v>8</v>
      </c>
      <c r="AD60" s="285"/>
      <c r="AE60" s="286"/>
      <c r="AF60" s="286"/>
      <c r="AG60" s="282" t="s">
        <v>8</v>
      </c>
      <c r="AH60" s="662">
        <f>'報告書（事業主控）記載用'!AH60</f>
        <v>0</v>
      </c>
      <c r="AI60" s="663"/>
      <c r="AJ60" s="663"/>
      <c r="AK60" s="664"/>
      <c r="AL60" s="285"/>
      <c r="AM60" s="287"/>
      <c r="AN60" s="630">
        <f>'報告書（事業主控）記載用'!AN60</f>
        <v>0</v>
      </c>
      <c r="AO60" s="631"/>
      <c r="AP60" s="631"/>
      <c r="AQ60" s="631"/>
      <c r="AR60" s="631"/>
      <c r="AS60" s="282" t="s">
        <v>8</v>
      </c>
    </row>
    <row r="61" spans="2:45" ht="18" customHeight="1">
      <c r="B61" s="647"/>
      <c r="C61" s="648"/>
      <c r="D61" s="648"/>
      <c r="E61" s="648"/>
      <c r="F61" s="648"/>
      <c r="G61" s="648"/>
      <c r="H61" s="648"/>
      <c r="I61" s="649"/>
      <c r="J61" s="647"/>
      <c r="K61" s="648"/>
      <c r="L61" s="648"/>
      <c r="M61" s="648"/>
      <c r="N61" s="651"/>
      <c r="O61" s="33">
        <f>'報告書（事業主控）記載用'!O61</f>
        <v>0</v>
      </c>
      <c r="P61" s="237" t="s">
        <v>31</v>
      </c>
      <c r="Q61" s="33">
        <f>'報告書（事業主控）記載用'!Q61</f>
        <v>0</v>
      </c>
      <c r="R61" s="237" t="s">
        <v>32</v>
      </c>
      <c r="S61" s="33">
        <f>'報告書（事業主控）記載用'!S61</f>
        <v>0</v>
      </c>
      <c r="T61" s="652" t="s">
        <v>34</v>
      </c>
      <c r="U61" s="652"/>
      <c r="V61" s="623">
        <f>'報告書（事業主控）記載用'!V61</f>
        <v>0</v>
      </c>
      <c r="W61" s="624"/>
      <c r="X61" s="624"/>
      <c r="Y61" s="624"/>
      <c r="Z61" s="623">
        <f>'報告書（事業主控）記載用'!Z61</f>
        <v>0</v>
      </c>
      <c r="AA61" s="624"/>
      <c r="AB61" s="624"/>
      <c r="AC61" s="624"/>
      <c r="AD61" s="623">
        <f>'報告書（事業主控）記載用'!AD61</f>
        <v>0</v>
      </c>
      <c r="AE61" s="624"/>
      <c r="AF61" s="624"/>
      <c r="AG61" s="626"/>
      <c r="AH61" s="627">
        <f>'報告書（事業主控）記載用'!AH61</f>
        <v>0</v>
      </c>
      <c r="AI61" s="628"/>
      <c r="AJ61" s="628"/>
      <c r="AK61" s="629"/>
      <c r="AL61" s="494">
        <f>'報告書（事業主控）記載用'!AL61</f>
        <v>0</v>
      </c>
      <c r="AM61" s="625"/>
      <c r="AN61" s="623">
        <f>'報告書（事業主控）記載用'!AN61</f>
        <v>0</v>
      </c>
      <c r="AO61" s="624"/>
      <c r="AP61" s="624"/>
      <c r="AQ61" s="624"/>
      <c r="AR61" s="624"/>
      <c r="AS61" s="240"/>
    </row>
    <row r="62" spans="2:45" ht="18" customHeight="1">
      <c r="B62" s="644">
        <f>'報告書（事業主控）記載用'!B62</f>
        <v>0</v>
      </c>
      <c r="C62" s="645"/>
      <c r="D62" s="645"/>
      <c r="E62" s="645"/>
      <c r="F62" s="645"/>
      <c r="G62" s="645"/>
      <c r="H62" s="645"/>
      <c r="I62" s="646"/>
      <c r="J62" s="644">
        <f>'報告書（事業主控）記載用'!J62</f>
        <v>0</v>
      </c>
      <c r="K62" s="645"/>
      <c r="L62" s="645"/>
      <c r="M62" s="645"/>
      <c r="N62" s="650"/>
      <c r="O62" s="32">
        <f>'報告書（事業主控）記載用'!O62</f>
        <v>0</v>
      </c>
      <c r="P62" s="11" t="s">
        <v>31</v>
      </c>
      <c r="Q62" s="32">
        <f>'報告書（事業主控）記載用'!Q62</f>
        <v>0</v>
      </c>
      <c r="R62" s="11" t="s">
        <v>32</v>
      </c>
      <c r="S62" s="32">
        <f>'報告書（事業主控）記載用'!S62</f>
        <v>0</v>
      </c>
      <c r="T62" s="512" t="s">
        <v>33</v>
      </c>
      <c r="U62" s="512"/>
      <c r="V62" s="633">
        <f>'報告書（事業主控）記載用'!V62</f>
        <v>0</v>
      </c>
      <c r="W62" s="634"/>
      <c r="X62" s="634"/>
      <c r="Y62" s="284"/>
      <c r="Z62" s="285"/>
      <c r="AA62" s="286"/>
      <c r="AB62" s="286"/>
      <c r="AC62" s="284"/>
      <c r="AD62" s="285"/>
      <c r="AE62" s="286"/>
      <c r="AF62" s="286"/>
      <c r="AG62" s="284"/>
      <c r="AH62" s="630">
        <f>'報告書（事業主控）記載用'!AH62</f>
        <v>0</v>
      </c>
      <c r="AI62" s="631"/>
      <c r="AJ62" s="631"/>
      <c r="AK62" s="632"/>
      <c r="AL62" s="285"/>
      <c r="AM62" s="287"/>
      <c r="AN62" s="630">
        <f>'報告書（事業主控）記載用'!AN62</f>
        <v>0</v>
      </c>
      <c r="AO62" s="631"/>
      <c r="AP62" s="631"/>
      <c r="AQ62" s="631"/>
      <c r="AR62" s="631"/>
      <c r="AS62" s="288"/>
    </row>
    <row r="63" spans="2:45" ht="18" customHeight="1">
      <c r="B63" s="647"/>
      <c r="C63" s="648"/>
      <c r="D63" s="648"/>
      <c r="E63" s="648"/>
      <c r="F63" s="648"/>
      <c r="G63" s="648"/>
      <c r="H63" s="648"/>
      <c r="I63" s="649"/>
      <c r="J63" s="647"/>
      <c r="K63" s="648"/>
      <c r="L63" s="648"/>
      <c r="M63" s="648"/>
      <c r="N63" s="651"/>
      <c r="O63" s="33">
        <f>'報告書（事業主控）記載用'!O63</f>
        <v>0</v>
      </c>
      <c r="P63" s="237" t="s">
        <v>31</v>
      </c>
      <c r="Q63" s="33">
        <f>'報告書（事業主控）記載用'!Q63</f>
        <v>0</v>
      </c>
      <c r="R63" s="237" t="s">
        <v>32</v>
      </c>
      <c r="S63" s="33">
        <f>'報告書（事業主控）記載用'!S63</f>
        <v>0</v>
      </c>
      <c r="T63" s="652" t="s">
        <v>34</v>
      </c>
      <c r="U63" s="652"/>
      <c r="V63" s="627">
        <f>'報告書（事業主控）記載用'!V63</f>
        <v>0</v>
      </c>
      <c r="W63" s="628"/>
      <c r="X63" s="628"/>
      <c r="Y63" s="628"/>
      <c r="Z63" s="627">
        <f>'報告書（事業主控）記載用'!Z63</f>
        <v>0</v>
      </c>
      <c r="AA63" s="628"/>
      <c r="AB63" s="628"/>
      <c r="AC63" s="628"/>
      <c r="AD63" s="627">
        <f>'報告書（事業主控）記載用'!AD63</f>
        <v>0</v>
      </c>
      <c r="AE63" s="628"/>
      <c r="AF63" s="628"/>
      <c r="AG63" s="628"/>
      <c r="AH63" s="627">
        <f>'報告書（事業主控）記載用'!AH63</f>
        <v>0</v>
      </c>
      <c r="AI63" s="628"/>
      <c r="AJ63" s="628"/>
      <c r="AK63" s="629"/>
      <c r="AL63" s="494">
        <f>'報告書（事業主控）記載用'!AL63</f>
        <v>0</v>
      </c>
      <c r="AM63" s="625"/>
      <c r="AN63" s="623">
        <f>'報告書（事業主控）記載用'!AN63</f>
        <v>0</v>
      </c>
      <c r="AO63" s="624"/>
      <c r="AP63" s="624"/>
      <c r="AQ63" s="624"/>
      <c r="AR63" s="624"/>
      <c r="AS63" s="240"/>
    </row>
    <row r="64" spans="2:45" ht="18" customHeight="1">
      <c r="B64" s="644">
        <f>'報告書（事業主控）記載用'!B64</f>
        <v>0</v>
      </c>
      <c r="C64" s="645"/>
      <c r="D64" s="645"/>
      <c r="E64" s="645"/>
      <c r="F64" s="645"/>
      <c r="G64" s="645"/>
      <c r="H64" s="645"/>
      <c r="I64" s="646"/>
      <c r="J64" s="644">
        <f>'報告書（事業主控）記載用'!J64</f>
        <v>0</v>
      </c>
      <c r="K64" s="645"/>
      <c r="L64" s="645"/>
      <c r="M64" s="645"/>
      <c r="N64" s="650"/>
      <c r="O64" s="32">
        <f>'報告書（事業主控）記載用'!O64</f>
        <v>0</v>
      </c>
      <c r="P64" s="11" t="s">
        <v>31</v>
      </c>
      <c r="Q64" s="32">
        <f>'報告書（事業主控）記載用'!Q64</f>
        <v>0</v>
      </c>
      <c r="R64" s="11" t="s">
        <v>32</v>
      </c>
      <c r="S64" s="32">
        <f>'報告書（事業主控）記載用'!S64</f>
        <v>0</v>
      </c>
      <c r="T64" s="512" t="s">
        <v>33</v>
      </c>
      <c r="U64" s="512"/>
      <c r="V64" s="633">
        <f>'報告書（事業主控）記載用'!V64</f>
        <v>0</v>
      </c>
      <c r="W64" s="634"/>
      <c r="X64" s="634"/>
      <c r="Y64" s="284"/>
      <c r="Z64" s="285"/>
      <c r="AA64" s="286"/>
      <c r="AB64" s="286"/>
      <c r="AC64" s="284"/>
      <c r="AD64" s="285"/>
      <c r="AE64" s="286"/>
      <c r="AF64" s="286"/>
      <c r="AG64" s="284"/>
      <c r="AH64" s="630">
        <f>'報告書（事業主控）記載用'!AH64</f>
        <v>0</v>
      </c>
      <c r="AI64" s="631"/>
      <c r="AJ64" s="631"/>
      <c r="AK64" s="632"/>
      <c r="AL64" s="285"/>
      <c r="AM64" s="287"/>
      <c r="AN64" s="630">
        <f>'報告書（事業主控）記載用'!AN64</f>
        <v>0</v>
      </c>
      <c r="AO64" s="631"/>
      <c r="AP64" s="631"/>
      <c r="AQ64" s="631"/>
      <c r="AR64" s="631"/>
      <c r="AS64" s="288"/>
    </row>
    <row r="65" spans="2:45" ht="18" customHeight="1">
      <c r="B65" s="647"/>
      <c r="C65" s="648"/>
      <c r="D65" s="648"/>
      <c r="E65" s="648"/>
      <c r="F65" s="648"/>
      <c r="G65" s="648"/>
      <c r="H65" s="648"/>
      <c r="I65" s="649"/>
      <c r="J65" s="647"/>
      <c r="K65" s="648"/>
      <c r="L65" s="648"/>
      <c r="M65" s="648"/>
      <c r="N65" s="651"/>
      <c r="O65" s="33">
        <f>'報告書（事業主控）記載用'!O65</f>
        <v>0</v>
      </c>
      <c r="P65" s="237" t="s">
        <v>31</v>
      </c>
      <c r="Q65" s="33">
        <f>'報告書（事業主控）記載用'!Q65</f>
        <v>0</v>
      </c>
      <c r="R65" s="237" t="s">
        <v>32</v>
      </c>
      <c r="S65" s="33">
        <f>'報告書（事業主控）記載用'!S65</f>
        <v>0</v>
      </c>
      <c r="T65" s="652" t="s">
        <v>34</v>
      </c>
      <c r="U65" s="652"/>
      <c r="V65" s="627">
        <f>'報告書（事業主控）記載用'!V65</f>
        <v>0</v>
      </c>
      <c r="W65" s="628"/>
      <c r="X65" s="628"/>
      <c r="Y65" s="628"/>
      <c r="Z65" s="627">
        <f>'報告書（事業主控）記載用'!Z65</f>
        <v>0</v>
      </c>
      <c r="AA65" s="628"/>
      <c r="AB65" s="628"/>
      <c r="AC65" s="628"/>
      <c r="AD65" s="627">
        <f>'報告書（事業主控）記載用'!AD65</f>
        <v>0</v>
      </c>
      <c r="AE65" s="628"/>
      <c r="AF65" s="628"/>
      <c r="AG65" s="628"/>
      <c r="AH65" s="627">
        <f>'報告書（事業主控）記載用'!AH65</f>
        <v>0</v>
      </c>
      <c r="AI65" s="628"/>
      <c r="AJ65" s="628"/>
      <c r="AK65" s="629"/>
      <c r="AL65" s="494">
        <f>'報告書（事業主控）記載用'!AL65</f>
        <v>0</v>
      </c>
      <c r="AM65" s="625"/>
      <c r="AN65" s="623">
        <f>'報告書（事業主控）記載用'!AN65</f>
        <v>0</v>
      </c>
      <c r="AO65" s="624"/>
      <c r="AP65" s="624"/>
      <c r="AQ65" s="624"/>
      <c r="AR65" s="624"/>
      <c r="AS65" s="240"/>
    </row>
    <row r="66" spans="2:45" ht="18" customHeight="1">
      <c r="B66" s="644">
        <f>'報告書（事業主控）記載用'!B66</f>
        <v>0</v>
      </c>
      <c r="C66" s="645"/>
      <c r="D66" s="645"/>
      <c r="E66" s="645"/>
      <c r="F66" s="645"/>
      <c r="G66" s="645"/>
      <c r="H66" s="645"/>
      <c r="I66" s="646"/>
      <c r="J66" s="644">
        <f>'報告書（事業主控）記載用'!J66</f>
        <v>0</v>
      </c>
      <c r="K66" s="645"/>
      <c r="L66" s="645"/>
      <c r="M66" s="645"/>
      <c r="N66" s="650"/>
      <c r="O66" s="32">
        <f>'報告書（事業主控）記載用'!O66</f>
        <v>0</v>
      </c>
      <c r="P66" s="11" t="s">
        <v>31</v>
      </c>
      <c r="Q66" s="32">
        <f>'報告書（事業主控）記載用'!Q66</f>
        <v>0</v>
      </c>
      <c r="R66" s="11" t="s">
        <v>32</v>
      </c>
      <c r="S66" s="32">
        <f>'報告書（事業主控）記載用'!S66</f>
        <v>0</v>
      </c>
      <c r="T66" s="512" t="s">
        <v>33</v>
      </c>
      <c r="U66" s="512"/>
      <c r="V66" s="633">
        <f>'報告書（事業主控）記載用'!V66</f>
        <v>0</v>
      </c>
      <c r="W66" s="634"/>
      <c r="X66" s="634"/>
      <c r="Y66" s="284"/>
      <c r="Z66" s="285"/>
      <c r="AA66" s="286"/>
      <c r="AB66" s="286"/>
      <c r="AC66" s="284"/>
      <c r="AD66" s="285"/>
      <c r="AE66" s="286"/>
      <c r="AF66" s="286"/>
      <c r="AG66" s="284"/>
      <c r="AH66" s="630">
        <f>'報告書（事業主控）記載用'!AH66</f>
        <v>0</v>
      </c>
      <c r="AI66" s="631"/>
      <c r="AJ66" s="631"/>
      <c r="AK66" s="632"/>
      <c r="AL66" s="285"/>
      <c r="AM66" s="287"/>
      <c r="AN66" s="630">
        <f>'報告書（事業主控）記載用'!AN66</f>
        <v>0</v>
      </c>
      <c r="AO66" s="631"/>
      <c r="AP66" s="631"/>
      <c r="AQ66" s="631"/>
      <c r="AR66" s="631"/>
      <c r="AS66" s="288"/>
    </row>
    <row r="67" spans="2:45" ht="18" customHeight="1">
      <c r="B67" s="647"/>
      <c r="C67" s="648"/>
      <c r="D67" s="648"/>
      <c r="E67" s="648"/>
      <c r="F67" s="648"/>
      <c r="G67" s="648"/>
      <c r="H67" s="648"/>
      <c r="I67" s="649"/>
      <c r="J67" s="647"/>
      <c r="K67" s="648"/>
      <c r="L67" s="648"/>
      <c r="M67" s="648"/>
      <c r="N67" s="651"/>
      <c r="O67" s="33">
        <f>'報告書（事業主控）記載用'!O67</f>
        <v>0</v>
      </c>
      <c r="P67" s="237" t="s">
        <v>31</v>
      </c>
      <c r="Q67" s="33">
        <f>'報告書（事業主控）記載用'!Q67</f>
        <v>0</v>
      </c>
      <c r="R67" s="237" t="s">
        <v>32</v>
      </c>
      <c r="S67" s="33">
        <f>'報告書（事業主控）記載用'!S67</f>
        <v>0</v>
      </c>
      <c r="T67" s="652" t="s">
        <v>34</v>
      </c>
      <c r="U67" s="652"/>
      <c r="V67" s="627">
        <f>'報告書（事業主控）記載用'!V67</f>
        <v>0</v>
      </c>
      <c r="W67" s="628"/>
      <c r="X67" s="628"/>
      <c r="Y67" s="628"/>
      <c r="Z67" s="627">
        <f>'報告書（事業主控）記載用'!Z67</f>
        <v>0</v>
      </c>
      <c r="AA67" s="628"/>
      <c r="AB67" s="628"/>
      <c r="AC67" s="628"/>
      <c r="AD67" s="627">
        <f>'報告書（事業主控）記載用'!AD67</f>
        <v>0</v>
      </c>
      <c r="AE67" s="628"/>
      <c r="AF67" s="628"/>
      <c r="AG67" s="628"/>
      <c r="AH67" s="627">
        <f>'報告書（事業主控）記載用'!AH67</f>
        <v>0</v>
      </c>
      <c r="AI67" s="628"/>
      <c r="AJ67" s="628"/>
      <c r="AK67" s="629"/>
      <c r="AL67" s="494">
        <f>'報告書（事業主控）記載用'!AL67</f>
        <v>0</v>
      </c>
      <c r="AM67" s="625"/>
      <c r="AN67" s="623">
        <f>'報告書（事業主控）記載用'!AN67</f>
        <v>0</v>
      </c>
      <c r="AO67" s="624"/>
      <c r="AP67" s="624"/>
      <c r="AQ67" s="624"/>
      <c r="AR67" s="624"/>
      <c r="AS67" s="240"/>
    </row>
    <row r="68" spans="2:45" ht="18" customHeight="1">
      <c r="B68" s="644">
        <f>'報告書（事業主控）記載用'!B68</f>
        <v>0</v>
      </c>
      <c r="C68" s="645"/>
      <c r="D68" s="645"/>
      <c r="E68" s="645"/>
      <c r="F68" s="645"/>
      <c r="G68" s="645"/>
      <c r="H68" s="645"/>
      <c r="I68" s="646"/>
      <c r="J68" s="644">
        <f>'報告書（事業主控）記載用'!J68</f>
        <v>0</v>
      </c>
      <c r="K68" s="645"/>
      <c r="L68" s="645"/>
      <c r="M68" s="645"/>
      <c r="N68" s="650"/>
      <c r="O68" s="32">
        <f>'報告書（事業主控）記載用'!O68</f>
        <v>0</v>
      </c>
      <c r="P68" s="11" t="s">
        <v>31</v>
      </c>
      <c r="Q68" s="32">
        <f>'報告書（事業主控）記載用'!Q68</f>
        <v>0</v>
      </c>
      <c r="R68" s="11" t="s">
        <v>32</v>
      </c>
      <c r="S68" s="32">
        <f>'報告書（事業主控）記載用'!S68</f>
        <v>0</v>
      </c>
      <c r="T68" s="512" t="s">
        <v>33</v>
      </c>
      <c r="U68" s="512"/>
      <c r="V68" s="633">
        <f>'報告書（事業主控）記載用'!V68</f>
        <v>0</v>
      </c>
      <c r="W68" s="634"/>
      <c r="X68" s="634"/>
      <c r="Y68" s="284"/>
      <c r="Z68" s="285"/>
      <c r="AA68" s="286"/>
      <c r="AB68" s="286"/>
      <c r="AC68" s="284"/>
      <c r="AD68" s="285"/>
      <c r="AE68" s="286"/>
      <c r="AF68" s="286"/>
      <c r="AG68" s="284"/>
      <c r="AH68" s="630">
        <f>'報告書（事業主控）記載用'!AH68</f>
        <v>0</v>
      </c>
      <c r="AI68" s="631"/>
      <c r="AJ68" s="631"/>
      <c r="AK68" s="632"/>
      <c r="AL68" s="285"/>
      <c r="AM68" s="287"/>
      <c r="AN68" s="630">
        <f>'報告書（事業主控）記載用'!AN68</f>
        <v>0</v>
      </c>
      <c r="AO68" s="631"/>
      <c r="AP68" s="631"/>
      <c r="AQ68" s="631"/>
      <c r="AR68" s="631"/>
      <c r="AS68" s="288"/>
    </row>
    <row r="69" spans="2:45" ht="18" customHeight="1">
      <c r="B69" s="647"/>
      <c r="C69" s="648"/>
      <c r="D69" s="648"/>
      <c r="E69" s="648"/>
      <c r="F69" s="648"/>
      <c r="G69" s="648"/>
      <c r="H69" s="648"/>
      <c r="I69" s="649"/>
      <c r="J69" s="647"/>
      <c r="K69" s="648"/>
      <c r="L69" s="648"/>
      <c r="M69" s="648"/>
      <c r="N69" s="651"/>
      <c r="O69" s="33">
        <f>'報告書（事業主控）記載用'!O69</f>
        <v>0</v>
      </c>
      <c r="P69" s="237" t="s">
        <v>31</v>
      </c>
      <c r="Q69" s="33">
        <f>'報告書（事業主控）記載用'!Q69</f>
        <v>0</v>
      </c>
      <c r="R69" s="237" t="s">
        <v>32</v>
      </c>
      <c r="S69" s="33">
        <f>'報告書（事業主控）記載用'!S69</f>
        <v>0</v>
      </c>
      <c r="T69" s="652" t="s">
        <v>34</v>
      </c>
      <c r="U69" s="652"/>
      <c r="V69" s="627">
        <f>'報告書（事業主控）記載用'!V69</f>
        <v>0</v>
      </c>
      <c r="W69" s="628"/>
      <c r="X69" s="628"/>
      <c r="Y69" s="628"/>
      <c r="Z69" s="627">
        <f>'報告書（事業主控）記載用'!Z69</f>
        <v>0</v>
      </c>
      <c r="AA69" s="628"/>
      <c r="AB69" s="628"/>
      <c r="AC69" s="628"/>
      <c r="AD69" s="627">
        <f>'報告書（事業主控）記載用'!AD69</f>
        <v>0</v>
      </c>
      <c r="AE69" s="628"/>
      <c r="AF69" s="628"/>
      <c r="AG69" s="628"/>
      <c r="AH69" s="627">
        <f>'報告書（事業主控）記載用'!AH69</f>
        <v>0</v>
      </c>
      <c r="AI69" s="628"/>
      <c r="AJ69" s="628"/>
      <c r="AK69" s="629"/>
      <c r="AL69" s="494">
        <f>'報告書（事業主控）記載用'!AL69</f>
        <v>0</v>
      </c>
      <c r="AM69" s="625"/>
      <c r="AN69" s="623">
        <f>'報告書（事業主控）記載用'!AN69</f>
        <v>0</v>
      </c>
      <c r="AO69" s="624"/>
      <c r="AP69" s="624"/>
      <c r="AQ69" s="624"/>
      <c r="AR69" s="624"/>
      <c r="AS69" s="240"/>
    </row>
    <row r="70" spans="2:45" ht="18" customHeight="1">
      <c r="B70" s="644">
        <f>'報告書（事業主控）記載用'!B70</f>
        <v>0</v>
      </c>
      <c r="C70" s="645"/>
      <c r="D70" s="645"/>
      <c r="E70" s="645"/>
      <c r="F70" s="645"/>
      <c r="G70" s="645"/>
      <c r="H70" s="645"/>
      <c r="I70" s="646"/>
      <c r="J70" s="644">
        <f>'報告書（事業主控）記載用'!J70</f>
        <v>0</v>
      </c>
      <c r="K70" s="645"/>
      <c r="L70" s="645"/>
      <c r="M70" s="645"/>
      <c r="N70" s="650"/>
      <c r="O70" s="32">
        <f>'報告書（事業主控）記載用'!O70</f>
        <v>0</v>
      </c>
      <c r="P70" s="11" t="s">
        <v>31</v>
      </c>
      <c r="Q70" s="32">
        <f>'報告書（事業主控）記載用'!Q70</f>
        <v>0</v>
      </c>
      <c r="R70" s="11" t="s">
        <v>32</v>
      </c>
      <c r="S70" s="32">
        <f>'報告書（事業主控）記載用'!S70</f>
        <v>0</v>
      </c>
      <c r="T70" s="512" t="s">
        <v>33</v>
      </c>
      <c r="U70" s="512"/>
      <c r="V70" s="633">
        <f>'報告書（事業主控）記載用'!V70</f>
        <v>0</v>
      </c>
      <c r="W70" s="634"/>
      <c r="X70" s="634"/>
      <c r="Y70" s="284"/>
      <c r="Z70" s="285"/>
      <c r="AA70" s="286"/>
      <c r="AB70" s="286"/>
      <c r="AC70" s="284"/>
      <c r="AD70" s="285"/>
      <c r="AE70" s="286"/>
      <c r="AF70" s="286"/>
      <c r="AG70" s="284"/>
      <c r="AH70" s="630">
        <f>'報告書（事業主控）記載用'!AH70</f>
        <v>0</v>
      </c>
      <c r="AI70" s="631"/>
      <c r="AJ70" s="631"/>
      <c r="AK70" s="632"/>
      <c r="AL70" s="285"/>
      <c r="AM70" s="287"/>
      <c r="AN70" s="630">
        <f>'報告書（事業主控）記載用'!AN70</f>
        <v>0</v>
      </c>
      <c r="AO70" s="631"/>
      <c r="AP70" s="631"/>
      <c r="AQ70" s="631"/>
      <c r="AR70" s="631"/>
      <c r="AS70" s="288"/>
    </row>
    <row r="71" spans="2:45" ht="18" customHeight="1">
      <c r="B71" s="647"/>
      <c r="C71" s="648"/>
      <c r="D71" s="648"/>
      <c r="E71" s="648"/>
      <c r="F71" s="648"/>
      <c r="G71" s="648"/>
      <c r="H71" s="648"/>
      <c r="I71" s="649"/>
      <c r="J71" s="647"/>
      <c r="K71" s="648"/>
      <c r="L71" s="648"/>
      <c r="M71" s="648"/>
      <c r="N71" s="651"/>
      <c r="O71" s="33">
        <f>'報告書（事業主控）記載用'!O71</f>
        <v>0</v>
      </c>
      <c r="P71" s="237" t="s">
        <v>31</v>
      </c>
      <c r="Q71" s="33">
        <f>'報告書（事業主控）記載用'!Q71</f>
        <v>0</v>
      </c>
      <c r="R71" s="237" t="s">
        <v>32</v>
      </c>
      <c r="S71" s="33">
        <f>'報告書（事業主控）記載用'!S71</f>
        <v>0</v>
      </c>
      <c r="T71" s="652" t="s">
        <v>34</v>
      </c>
      <c r="U71" s="652"/>
      <c r="V71" s="627">
        <f>'報告書（事業主控）記載用'!V71</f>
        <v>0</v>
      </c>
      <c r="W71" s="628"/>
      <c r="X71" s="628"/>
      <c r="Y71" s="628"/>
      <c r="Z71" s="627">
        <f>'報告書（事業主控）記載用'!Z71</f>
        <v>0</v>
      </c>
      <c r="AA71" s="628"/>
      <c r="AB71" s="628"/>
      <c r="AC71" s="628"/>
      <c r="AD71" s="627">
        <f>'報告書（事業主控）記載用'!AD71</f>
        <v>0</v>
      </c>
      <c r="AE71" s="628"/>
      <c r="AF71" s="628"/>
      <c r="AG71" s="628"/>
      <c r="AH71" s="627">
        <f>'報告書（事業主控）記載用'!AH71</f>
        <v>0</v>
      </c>
      <c r="AI71" s="628"/>
      <c r="AJ71" s="628"/>
      <c r="AK71" s="629"/>
      <c r="AL71" s="494">
        <f>'報告書（事業主控）記載用'!AL71</f>
        <v>0</v>
      </c>
      <c r="AM71" s="625"/>
      <c r="AN71" s="623">
        <f>'報告書（事業主控）記載用'!AN71</f>
        <v>0</v>
      </c>
      <c r="AO71" s="624"/>
      <c r="AP71" s="624"/>
      <c r="AQ71" s="624"/>
      <c r="AR71" s="624"/>
      <c r="AS71" s="240"/>
    </row>
    <row r="72" spans="2:45" ht="18" customHeight="1">
      <c r="B72" s="644">
        <f>'報告書（事業主控）記載用'!B72</f>
        <v>0</v>
      </c>
      <c r="C72" s="645"/>
      <c r="D72" s="645"/>
      <c r="E72" s="645"/>
      <c r="F72" s="645"/>
      <c r="G72" s="645"/>
      <c r="H72" s="645"/>
      <c r="I72" s="646"/>
      <c r="J72" s="644">
        <f>'報告書（事業主控）記載用'!J72</f>
        <v>0</v>
      </c>
      <c r="K72" s="645"/>
      <c r="L72" s="645"/>
      <c r="M72" s="645"/>
      <c r="N72" s="650"/>
      <c r="O72" s="32">
        <f>'報告書（事業主控）記載用'!O72</f>
        <v>0</v>
      </c>
      <c r="P72" s="11" t="s">
        <v>31</v>
      </c>
      <c r="Q72" s="32">
        <f>'報告書（事業主控）記載用'!Q72</f>
        <v>0</v>
      </c>
      <c r="R72" s="11" t="s">
        <v>32</v>
      </c>
      <c r="S72" s="32">
        <f>'報告書（事業主控）記載用'!S72</f>
        <v>0</v>
      </c>
      <c r="T72" s="512" t="s">
        <v>33</v>
      </c>
      <c r="U72" s="512"/>
      <c r="V72" s="633">
        <f>'報告書（事業主控）記載用'!V72</f>
        <v>0</v>
      </c>
      <c r="W72" s="634"/>
      <c r="X72" s="634"/>
      <c r="Y72" s="284"/>
      <c r="Z72" s="285"/>
      <c r="AA72" s="286"/>
      <c r="AB72" s="286"/>
      <c r="AC72" s="284"/>
      <c r="AD72" s="285"/>
      <c r="AE72" s="286"/>
      <c r="AF72" s="286"/>
      <c r="AG72" s="284"/>
      <c r="AH72" s="630">
        <f>'報告書（事業主控）記載用'!AH72</f>
        <v>0</v>
      </c>
      <c r="AI72" s="631"/>
      <c r="AJ72" s="631"/>
      <c r="AK72" s="632"/>
      <c r="AL72" s="285"/>
      <c r="AM72" s="287"/>
      <c r="AN72" s="630">
        <f>'報告書（事業主控）記載用'!AN72</f>
        <v>0</v>
      </c>
      <c r="AO72" s="631"/>
      <c r="AP72" s="631"/>
      <c r="AQ72" s="631"/>
      <c r="AR72" s="631"/>
      <c r="AS72" s="288"/>
    </row>
    <row r="73" spans="2:45" ht="18" customHeight="1">
      <c r="B73" s="647"/>
      <c r="C73" s="648"/>
      <c r="D73" s="648"/>
      <c r="E73" s="648"/>
      <c r="F73" s="648"/>
      <c r="G73" s="648"/>
      <c r="H73" s="648"/>
      <c r="I73" s="649"/>
      <c r="J73" s="647"/>
      <c r="K73" s="648"/>
      <c r="L73" s="648"/>
      <c r="M73" s="648"/>
      <c r="N73" s="651"/>
      <c r="O73" s="33">
        <f>'報告書（事業主控）記載用'!O73</f>
        <v>0</v>
      </c>
      <c r="P73" s="237" t="s">
        <v>31</v>
      </c>
      <c r="Q73" s="33">
        <f>'報告書（事業主控）記載用'!Q73</f>
        <v>0</v>
      </c>
      <c r="R73" s="237" t="s">
        <v>32</v>
      </c>
      <c r="S73" s="33">
        <f>'報告書（事業主控）記載用'!S73</f>
        <v>0</v>
      </c>
      <c r="T73" s="652" t="s">
        <v>34</v>
      </c>
      <c r="U73" s="652"/>
      <c r="V73" s="627">
        <f>'報告書（事業主控）記載用'!V73</f>
        <v>0</v>
      </c>
      <c r="W73" s="628"/>
      <c r="X73" s="628"/>
      <c r="Y73" s="628"/>
      <c r="Z73" s="627">
        <f>'報告書（事業主控）記載用'!Z73</f>
        <v>0</v>
      </c>
      <c r="AA73" s="628"/>
      <c r="AB73" s="628"/>
      <c r="AC73" s="628"/>
      <c r="AD73" s="627">
        <f>'報告書（事業主控）記載用'!AD73</f>
        <v>0</v>
      </c>
      <c r="AE73" s="628"/>
      <c r="AF73" s="628"/>
      <c r="AG73" s="628"/>
      <c r="AH73" s="627">
        <f>'報告書（事業主控）記載用'!AH73</f>
        <v>0</v>
      </c>
      <c r="AI73" s="628"/>
      <c r="AJ73" s="628"/>
      <c r="AK73" s="629"/>
      <c r="AL73" s="494">
        <f>'報告書（事業主控）記載用'!AL73</f>
        <v>0</v>
      </c>
      <c r="AM73" s="625"/>
      <c r="AN73" s="623">
        <f>'報告書（事業主控）記載用'!AN73</f>
        <v>0</v>
      </c>
      <c r="AO73" s="624"/>
      <c r="AP73" s="624"/>
      <c r="AQ73" s="624"/>
      <c r="AR73" s="624"/>
      <c r="AS73" s="240"/>
    </row>
    <row r="74" spans="2:45" ht="18" customHeight="1">
      <c r="B74" s="644">
        <f>'報告書（事業主控）記載用'!B74</f>
        <v>0</v>
      </c>
      <c r="C74" s="645"/>
      <c r="D74" s="645"/>
      <c r="E74" s="645"/>
      <c r="F74" s="645"/>
      <c r="G74" s="645"/>
      <c r="H74" s="645"/>
      <c r="I74" s="646"/>
      <c r="J74" s="644">
        <f>'報告書（事業主控）記載用'!J74</f>
        <v>0</v>
      </c>
      <c r="K74" s="645"/>
      <c r="L74" s="645"/>
      <c r="M74" s="645"/>
      <c r="N74" s="650"/>
      <c r="O74" s="32">
        <f>'報告書（事業主控）記載用'!O74</f>
        <v>0</v>
      </c>
      <c r="P74" s="11" t="s">
        <v>31</v>
      </c>
      <c r="Q74" s="32">
        <f>'報告書（事業主控）記載用'!Q74</f>
        <v>0</v>
      </c>
      <c r="R74" s="11" t="s">
        <v>32</v>
      </c>
      <c r="S74" s="32">
        <f>'報告書（事業主控）記載用'!S74</f>
        <v>0</v>
      </c>
      <c r="T74" s="512" t="s">
        <v>33</v>
      </c>
      <c r="U74" s="512"/>
      <c r="V74" s="633">
        <f>'報告書（事業主控）記載用'!V74</f>
        <v>0</v>
      </c>
      <c r="W74" s="634"/>
      <c r="X74" s="634"/>
      <c r="Y74" s="284"/>
      <c r="Z74" s="285"/>
      <c r="AA74" s="286"/>
      <c r="AB74" s="286"/>
      <c r="AC74" s="284"/>
      <c r="AD74" s="285"/>
      <c r="AE74" s="286"/>
      <c r="AF74" s="286"/>
      <c r="AG74" s="284"/>
      <c r="AH74" s="630">
        <f>'報告書（事業主控）記載用'!AH74</f>
        <v>0</v>
      </c>
      <c r="AI74" s="631"/>
      <c r="AJ74" s="631"/>
      <c r="AK74" s="632"/>
      <c r="AL74" s="285"/>
      <c r="AM74" s="287"/>
      <c r="AN74" s="630">
        <f>'報告書（事業主控）記載用'!AN74</f>
        <v>0</v>
      </c>
      <c r="AO74" s="631"/>
      <c r="AP74" s="631"/>
      <c r="AQ74" s="631"/>
      <c r="AR74" s="631"/>
      <c r="AS74" s="288"/>
    </row>
    <row r="75" spans="2:45" ht="18" customHeight="1">
      <c r="B75" s="647"/>
      <c r="C75" s="648"/>
      <c r="D75" s="648"/>
      <c r="E75" s="648"/>
      <c r="F75" s="648"/>
      <c r="G75" s="648"/>
      <c r="H75" s="648"/>
      <c r="I75" s="649"/>
      <c r="J75" s="647"/>
      <c r="K75" s="648"/>
      <c r="L75" s="648"/>
      <c r="M75" s="648"/>
      <c r="N75" s="651"/>
      <c r="O75" s="33">
        <f>'報告書（事業主控）記載用'!O75</f>
        <v>0</v>
      </c>
      <c r="P75" s="237" t="s">
        <v>31</v>
      </c>
      <c r="Q75" s="33">
        <f>'報告書（事業主控）記載用'!Q75</f>
        <v>0</v>
      </c>
      <c r="R75" s="237" t="s">
        <v>32</v>
      </c>
      <c r="S75" s="33">
        <f>'報告書（事業主控）記載用'!S75</f>
        <v>0</v>
      </c>
      <c r="T75" s="652" t="s">
        <v>34</v>
      </c>
      <c r="U75" s="652"/>
      <c r="V75" s="627">
        <f>'報告書（事業主控）記載用'!V75</f>
        <v>0</v>
      </c>
      <c r="W75" s="628"/>
      <c r="X75" s="628"/>
      <c r="Y75" s="628"/>
      <c r="Z75" s="627">
        <f>'報告書（事業主控）記載用'!Z75</f>
        <v>0</v>
      </c>
      <c r="AA75" s="628"/>
      <c r="AB75" s="628"/>
      <c r="AC75" s="628"/>
      <c r="AD75" s="627">
        <f>'報告書（事業主控）記載用'!AD75</f>
        <v>0</v>
      </c>
      <c r="AE75" s="628"/>
      <c r="AF75" s="628"/>
      <c r="AG75" s="628"/>
      <c r="AH75" s="627">
        <f>'報告書（事業主控）記載用'!AH75</f>
        <v>0</v>
      </c>
      <c r="AI75" s="628"/>
      <c r="AJ75" s="628"/>
      <c r="AK75" s="629"/>
      <c r="AL75" s="494">
        <f>'報告書（事業主控）記載用'!AL75</f>
        <v>0</v>
      </c>
      <c r="AM75" s="625"/>
      <c r="AN75" s="623">
        <f>'報告書（事業主控）記載用'!AN75</f>
        <v>0</v>
      </c>
      <c r="AO75" s="624"/>
      <c r="AP75" s="624"/>
      <c r="AQ75" s="624"/>
      <c r="AR75" s="624"/>
      <c r="AS75" s="240"/>
    </row>
    <row r="76" spans="2:45" ht="18" customHeight="1">
      <c r="B76" s="644">
        <f>'報告書（事業主控）記載用'!B76</f>
        <v>0</v>
      </c>
      <c r="C76" s="645"/>
      <c r="D76" s="645"/>
      <c r="E76" s="645"/>
      <c r="F76" s="645"/>
      <c r="G76" s="645"/>
      <c r="H76" s="645"/>
      <c r="I76" s="646"/>
      <c r="J76" s="644">
        <f>'報告書（事業主控）記載用'!J76</f>
        <v>0</v>
      </c>
      <c r="K76" s="645"/>
      <c r="L76" s="645"/>
      <c r="M76" s="645"/>
      <c r="N76" s="650"/>
      <c r="O76" s="32">
        <f>'報告書（事業主控）記載用'!O76</f>
        <v>0</v>
      </c>
      <c r="P76" s="11" t="s">
        <v>31</v>
      </c>
      <c r="Q76" s="32">
        <f>'報告書（事業主控）記載用'!Q76</f>
        <v>0</v>
      </c>
      <c r="R76" s="11" t="s">
        <v>32</v>
      </c>
      <c r="S76" s="32">
        <f>'報告書（事業主控）記載用'!S76</f>
        <v>0</v>
      </c>
      <c r="T76" s="512" t="s">
        <v>33</v>
      </c>
      <c r="U76" s="512"/>
      <c r="V76" s="633">
        <f>'報告書（事業主控）記載用'!V76</f>
        <v>0</v>
      </c>
      <c r="W76" s="634"/>
      <c r="X76" s="634"/>
      <c r="Y76" s="284"/>
      <c r="Z76" s="285"/>
      <c r="AA76" s="286"/>
      <c r="AB76" s="286"/>
      <c r="AC76" s="284"/>
      <c r="AD76" s="285"/>
      <c r="AE76" s="286"/>
      <c r="AF76" s="286"/>
      <c r="AG76" s="284"/>
      <c r="AH76" s="630">
        <f>'報告書（事業主控）記載用'!AH76</f>
        <v>0</v>
      </c>
      <c r="AI76" s="631"/>
      <c r="AJ76" s="631"/>
      <c r="AK76" s="632"/>
      <c r="AL76" s="285"/>
      <c r="AM76" s="287"/>
      <c r="AN76" s="630">
        <f>'報告書（事業主控）記載用'!AN76</f>
        <v>0</v>
      </c>
      <c r="AO76" s="631"/>
      <c r="AP76" s="631"/>
      <c r="AQ76" s="631"/>
      <c r="AR76" s="631"/>
      <c r="AS76" s="288"/>
    </row>
    <row r="77" spans="2:45" ht="18" customHeight="1">
      <c r="B77" s="647"/>
      <c r="C77" s="648"/>
      <c r="D77" s="648"/>
      <c r="E77" s="648"/>
      <c r="F77" s="648"/>
      <c r="G77" s="648"/>
      <c r="H77" s="648"/>
      <c r="I77" s="649"/>
      <c r="J77" s="647"/>
      <c r="K77" s="648"/>
      <c r="L77" s="648"/>
      <c r="M77" s="648"/>
      <c r="N77" s="651"/>
      <c r="O77" s="33">
        <f>'報告書（事業主控）記載用'!O77</f>
        <v>0</v>
      </c>
      <c r="P77" s="237" t="s">
        <v>31</v>
      </c>
      <c r="Q77" s="33">
        <f>'報告書（事業主控）記載用'!Q77</f>
        <v>0</v>
      </c>
      <c r="R77" s="237" t="s">
        <v>32</v>
      </c>
      <c r="S77" s="33">
        <f>'報告書（事業主控）記載用'!S77</f>
        <v>0</v>
      </c>
      <c r="T77" s="652" t="s">
        <v>34</v>
      </c>
      <c r="U77" s="652"/>
      <c r="V77" s="627">
        <f>'報告書（事業主控）記載用'!V77</f>
        <v>0</v>
      </c>
      <c r="W77" s="628"/>
      <c r="X77" s="628"/>
      <c r="Y77" s="628"/>
      <c r="Z77" s="627">
        <f>'報告書（事業主控）記載用'!Z77</f>
        <v>0</v>
      </c>
      <c r="AA77" s="628"/>
      <c r="AB77" s="628"/>
      <c r="AC77" s="628"/>
      <c r="AD77" s="627">
        <f>'報告書（事業主控）記載用'!AD77</f>
        <v>0</v>
      </c>
      <c r="AE77" s="628"/>
      <c r="AF77" s="628"/>
      <c r="AG77" s="628"/>
      <c r="AH77" s="627">
        <f>'報告書（事業主控）記載用'!AH77</f>
        <v>0</v>
      </c>
      <c r="AI77" s="628"/>
      <c r="AJ77" s="628"/>
      <c r="AK77" s="629"/>
      <c r="AL77" s="494">
        <f>'報告書（事業主控）記載用'!AL77</f>
        <v>0</v>
      </c>
      <c r="AM77" s="625"/>
      <c r="AN77" s="623">
        <f>'報告書（事業主控）記載用'!AN77</f>
        <v>0</v>
      </c>
      <c r="AO77" s="624"/>
      <c r="AP77" s="624"/>
      <c r="AQ77" s="624"/>
      <c r="AR77" s="624"/>
      <c r="AS77" s="240"/>
    </row>
    <row r="78" spans="2:45" ht="18" customHeight="1">
      <c r="B78" s="407" t="s">
        <v>337</v>
      </c>
      <c r="C78" s="518"/>
      <c r="D78" s="518"/>
      <c r="E78" s="519"/>
      <c r="F78" s="635">
        <f>'報告書（事業主控）記載用'!F78</f>
        <v>0</v>
      </c>
      <c r="G78" s="636"/>
      <c r="H78" s="636"/>
      <c r="I78" s="636"/>
      <c r="J78" s="636"/>
      <c r="K78" s="636"/>
      <c r="L78" s="636"/>
      <c r="M78" s="636"/>
      <c r="N78" s="637"/>
      <c r="O78" s="407" t="s">
        <v>338</v>
      </c>
      <c r="P78" s="518"/>
      <c r="Q78" s="518"/>
      <c r="R78" s="518"/>
      <c r="S78" s="518"/>
      <c r="T78" s="518"/>
      <c r="U78" s="519"/>
      <c r="V78" s="630">
        <f>'報告書（事業主控）記載用'!V78</f>
        <v>0</v>
      </c>
      <c r="W78" s="631"/>
      <c r="X78" s="631"/>
      <c r="Y78" s="632"/>
      <c r="Z78" s="285"/>
      <c r="AA78" s="286"/>
      <c r="AB78" s="286"/>
      <c r="AC78" s="284"/>
      <c r="AD78" s="285"/>
      <c r="AE78" s="286"/>
      <c r="AF78" s="286"/>
      <c r="AG78" s="284"/>
      <c r="AH78" s="630">
        <f>'報告書（事業主控）記載用'!AH78</f>
        <v>0</v>
      </c>
      <c r="AI78" s="631"/>
      <c r="AJ78" s="631"/>
      <c r="AK78" s="632"/>
      <c r="AL78" s="285"/>
      <c r="AM78" s="287"/>
      <c r="AN78" s="630">
        <f>'報告書（事業主控）記載用'!AN78</f>
        <v>0</v>
      </c>
      <c r="AO78" s="631"/>
      <c r="AP78" s="631"/>
      <c r="AQ78" s="631"/>
      <c r="AR78" s="631"/>
      <c r="AS78" s="288"/>
    </row>
    <row r="79" spans="2:45" ht="18" customHeight="1">
      <c r="B79" s="520"/>
      <c r="C79" s="521"/>
      <c r="D79" s="521"/>
      <c r="E79" s="522"/>
      <c r="F79" s="638"/>
      <c r="G79" s="639"/>
      <c r="H79" s="639"/>
      <c r="I79" s="639"/>
      <c r="J79" s="639"/>
      <c r="K79" s="639"/>
      <c r="L79" s="639"/>
      <c r="M79" s="639"/>
      <c r="N79" s="640"/>
      <c r="O79" s="520"/>
      <c r="P79" s="521"/>
      <c r="Q79" s="521"/>
      <c r="R79" s="521"/>
      <c r="S79" s="521"/>
      <c r="T79" s="521"/>
      <c r="U79" s="522"/>
      <c r="V79" s="513">
        <f>'報告書（事業主控）記載用'!V79</f>
        <v>0</v>
      </c>
      <c r="W79" s="516"/>
      <c r="X79" s="516"/>
      <c r="Y79" s="534"/>
      <c r="Z79" s="513">
        <f>'報告書（事業主控）記載用'!Z79</f>
        <v>0</v>
      </c>
      <c r="AA79" s="514"/>
      <c r="AB79" s="514"/>
      <c r="AC79" s="515"/>
      <c r="AD79" s="513">
        <f>'報告書（事業主控）記載用'!AD79</f>
        <v>0</v>
      </c>
      <c r="AE79" s="514"/>
      <c r="AF79" s="514"/>
      <c r="AG79" s="515"/>
      <c r="AH79" s="513">
        <f>'報告書（事業主控）記載用'!AH79</f>
        <v>0</v>
      </c>
      <c r="AI79" s="492"/>
      <c r="AJ79" s="492"/>
      <c r="AK79" s="492"/>
      <c r="AL79" s="289"/>
      <c r="AM79" s="290"/>
      <c r="AN79" s="513">
        <f>'報告書（事業主控）記載用'!AN79</f>
        <v>0</v>
      </c>
      <c r="AO79" s="516"/>
      <c r="AP79" s="516"/>
      <c r="AQ79" s="516"/>
      <c r="AR79" s="516"/>
      <c r="AS79" s="291"/>
    </row>
    <row r="80" spans="2:45" ht="18" customHeight="1">
      <c r="B80" s="523"/>
      <c r="C80" s="524"/>
      <c r="D80" s="524"/>
      <c r="E80" s="525"/>
      <c r="F80" s="641"/>
      <c r="G80" s="642"/>
      <c r="H80" s="642"/>
      <c r="I80" s="642"/>
      <c r="J80" s="642"/>
      <c r="K80" s="642"/>
      <c r="L80" s="642"/>
      <c r="M80" s="642"/>
      <c r="N80" s="643"/>
      <c r="O80" s="523"/>
      <c r="P80" s="524"/>
      <c r="Q80" s="524"/>
      <c r="R80" s="524"/>
      <c r="S80" s="524"/>
      <c r="T80" s="524"/>
      <c r="U80" s="525"/>
      <c r="V80" s="623">
        <f>'報告書（事業主控）記載用'!V80</f>
        <v>0</v>
      </c>
      <c r="W80" s="624"/>
      <c r="X80" s="624"/>
      <c r="Y80" s="626"/>
      <c r="Z80" s="623">
        <f>'報告書（事業主控）記載用'!Z80</f>
        <v>0</v>
      </c>
      <c r="AA80" s="624"/>
      <c r="AB80" s="624"/>
      <c r="AC80" s="626"/>
      <c r="AD80" s="623">
        <f>'報告書（事業主控）記載用'!AD80</f>
        <v>0</v>
      </c>
      <c r="AE80" s="624"/>
      <c r="AF80" s="624"/>
      <c r="AG80" s="626"/>
      <c r="AH80" s="623">
        <f>'報告書（事業主控）記載用'!AH80</f>
        <v>0</v>
      </c>
      <c r="AI80" s="624"/>
      <c r="AJ80" s="624"/>
      <c r="AK80" s="626"/>
      <c r="AL80" s="239"/>
      <c r="AM80" s="240"/>
      <c r="AN80" s="623">
        <f>'報告書（事業主控）記載用'!AN80</f>
        <v>0</v>
      </c>
      <c r="AO80" s="624"/>
      <c r="AP80" s="624"/>
      <c r="AQ80" s="624"/>
      <c r="AR80" s="624"/>
      <c r="AS80" s="240"/>
    </row>
    <row r="81" spans="2:45" ht="18" customHeight="1">
      <c r="AN81" s="622">
        <f>'報告書（事業主控）記載用'!AN81</f>
        <v>0</v>
      </c>
      <c r="AO81" s="622"/>
      <c r="AP81" s="622"/>
      <c r="AQ81" s="622"/>
      <c r="AR81" s="622"/>
    </row>
    <row r="82" spans="2:45" ht="31.9" customHeight="1">
      <c r="AN82" s="38"/>
      <c r="AO82" s="38"/>
      <c r="AP82" s="38"/>
      <c r="AQ82" s="38"/>
      <c r="AR82" s="38"/>
    </row>
    <row r="83" spans="2:45" ht="7.5" customHeight="1">
      <c r="X83" s="3"/>
      <c r="Y83" s="3"/>
    </row>
    <row r="84" spans="2:45" ht="10.5" customHeight="1">
      <c r="X84" s="3"/>
      <c r="Y84" s="3"/>
    </row>
    <row r="85" spans="2:45" ht="5.25" customHeight="1">
      <c r="X85" s="3"/>
      <c r="Y85" s="3"/>
    </row>
    <row r="86" spans="2:45" ht="5.25" customHeight="1">
      <c r="X86" s="3"/>
      <c r="Y86" s="3"/>
    </row>
    <row r="87" spans="2:45" ht="5.25" customHeight="1">
      <c r="X87" s="3"/>
      <c r="Y87" s="3"/>
    </row>
    <row r="88" spans="2:45" ht="5.25" customHeight="1">
      <c r="X88" s="3"/>
      <c r="Y88" s="3"/>
    </row>
    <row r="89" spans="2:45" ht="17.25" customHeight="1">
      <c r="B89" s="2" t="s">
        <v>35</v>
      </c>
      <c r="S89" s="9"/>
      <c r="T89" s="9"/>
      <c r="U89" s="9"/>
      <c r="V89" s="9"/>
      <c r="W89" s="9"/>
      <c r="AL89" s="26"/>
      <c r="AM89" s="26"/>
      <c r="AN89" s="26"/>
      <c r="AO89" s="26"/>
    </row>
    <row r="90" spans="2:45" ht="12.75" customHeight="1">
      <c r="M90" s="27"/>
      <c r="N90" s="27"/>
      <c r="O90" s="27"/>
      <c r="P90" s="27"/>
      <c r="Q90" s="27"/>
      <c r="R90" s="27"/>
      <c r="S90" s="27"/>
      <c r="T90" s="28"/>
      <c r="U90" s="28"/>
      <c r="V90" s="28"/>
      <c r="W90" s="28"/>
      <c r="X90" s="28"/>
      <c r="Y90" s="28"/>
      <c r="Z90" s="28"/>
      <c r="AA90" s="27"/>
      <c r="AB90" s="27"/>
      <c r="AC90" s="27"/>
      <c r="AL90" s="26"/>
      <c r="AM90" s="389" t="s">
        <v>267</v>
      </c>
      <c r="AN90" s="617"/>
      <c r="AO90" s="617"/>
      <c r="AP90" s="618"/>
    </row>
    <row r="91" spans="2:45" ht="12.75" customHeight="1">
      <c r="M91" s="27"/>
      <c r="N91" s="27"/>
      <c r="O91" s="27"/>
      <c r="P91" s="27"/>
      <c r="Q91" s="27"/>
      <c r="R91" s="27"/>
      <c r="S91" s="27"/>
      <c r="T91" s="28"/>
      <c r="U91" s="28"/>
      <c r="V91" s="28"/>
      <c r="W91" s="28"/>
      <c r="X91" s="28"/>
      <c r="Y91" s="28"/>
      <c r="Z91" s="28"/>
      <c r="AA91" s="27"/>
      <c r="AB91" s="27"/>
      <c r="AC91" s="27"/>
      <c r="AL91" s="26"/>
      <c r="AM91" s="619"/>
      <c r="AN91" s="620"/>
      <c r="AO91" s="620"/>
      <c r="AP91" s="621"/>
    </row>
    <row r="92" spans="2:45" ht="12.75" customHeight="1">
      <c r="M92" s="27"/>
      <c r="N92" s="27"/>
      <c r="O92" s="27"/>
      <c r="P92" s="27"/>
      <c r="Q92" s="27"/>
      <c r="R92" s="27"/>
      <c r="S92" s="27"/>
      <c r="T92" s="27"/>
      <c r="U92" s="27"/>
      <c r="V92" s="27"/>
      <c r="W92" s="27"/>
      <c r="X92" s="27"/>
      <c r="Y92" s="27"/>
      <c r="Z92" s="27"/>
      <c r="AA92" s="27"/>
      <c r="AB92" s="27"/>
      <c r="AC92" s="27"/>
      <c r="AL92" s="26"/>
      <c r="AM92" s="26"/>
      <c r="AN92" s="270"/>
      <c r="AO92" s="270"/>
    </row>
    <row r="93" spans="2:45" ht="6" customHeight="1">
      <c r="M93" s="27"/>
      <c r="N93" s="27"/>
      <c r="O93" s="27"/>
      <c r="P93" s="27"/>
      <c r="Q93" s="27"/>
      <c r="R93" s="27"/>
      <c r="S93" s="27"/>
      <c r="T93" s="27"/>
      <c r="U93" s="27"/>
      <c r="V93" s="27"/>
      <c r="W93" s="27"/>
      <c r="X93" s="27"/>
      <c r="Y93" s="27"/>
      <c r="Z93" s="27"/>
      <c r="AA93" s="27"/>
      <c r="AB93" s="27"/>
      <c r="AC93" s="27"/>
      <c r="AL93" s="26"/>
      <c r="AM93" s="26"/>
    </row>
    <row r="94" spans="2:45" ht="12.75" customHeight="1">
      <c r="B94" s="403" t="s">
        <v>2</v>
      </c>
      <c r="C94" s="404"/>
      <c r="D94" s="404"/>
      <c r="E94" s="404"/>
      <c r="F94" s="404"/>
      <c r="G94" s="404"/>
      <c r="H94" s="404"/>
      <c r="I94" s="404"/>
      <c r="J94" s="408" t="s">
        <v>10</v>
      </c>
      <c r="K94" s="408"/>
      <c r="L94" s="271" t="s">
        <v>3</v>
      </c>
      <c r="M94" s="408" t="s">
        <v>11</v>
      </c>
      <c r="N94" s="408"/>
      <c r="O94" s="409" t="s">
        <v>12</v>
      </c>
      <c r="P94" s="408"/>
      <c r="Q94" s="408"/>
      <c r="R94" s="408"/>
      <c r="S94" s="408"/>
      <c r="T94" s="408"/>
      <c r="U94" s="408" t="s">
        <v>13</v>
      </c>
      <c r="V94" s="408"/>
      <c r="W94" s="408"/>
      <c r="AD94" s="11"/>
      <c r="AE94" s="11"/>
      <c r="AF94" s="11"/>
      <c r="AG94" s="11"/>
      <c r="AH94" s="11"/>
      <c r="AI94" s="11"/>
      <c r="AJ94" s="11"/>
      <c r="AL94" s="543">
        <f>$AL$9</f>
        <v>0</v>
      </c>
      <c r="AM94" s="411"/>
      <c r="AN94" s="478" t="s">
        <v>4</v>
      </c>
      <c r="AO94" s="478"/>
      <c r="AP94" s="411">
        <v>3</v>
      </c>
      <c r="AQ94" s="411"/>
      <c r="AR94" s="478" t="s">
        <v>5</v>
      </c>
      <c r="AS94" s="481"/>
    </row>
    <row r="95" spans="2:45" ht="13.9" customHeight="1">
      <c r="B95" s="404"/>
      <c r="C95" s="404"/>
      <c r="D95" s="404"/>
      <c r="E95" s="404"/>
      <c r="F95" s="404"/>
      <c r="G95" s="404"/>
      <c r="H95" s="404"/>
      <c r="I95" s="404"/>
      <c r="J95" s="591">
        <f>$J$10</f>
        <v>0</v>
      </c>
      <c r="K95" s="579">
        <f>$K$10</f>
        <v>0</v>
      </c>
      <c r="L95" s="593">
        <f>$L$10</f>
        <v>0</v>
      </c>
      <c r="M95" s="582">
        <f>$M$10</f>
        <v>0</v>
      </c>
      <c r="N95" s="579">
        <f>$N$10</f>
        <v>0</v>
      </c>
      <c r="O95" s="582">
        <f>$O$10</f>
        <v>0</v>
      </c>
      <c r="P95" s="544">
        <f>$P$10</f>
        <v>0</v>
      </c>
      <c r="Q95" s="544">
        <f>$Q$10</f>
        <v>0</v>
      </c>
      <c r="R95" s="544">
        <f>$R$10</f>
        <v>0</v>
      </c>
      <c r="S95" s="544">
        <f>$S$10</f>
        <v>0</v>
      </c>
      <c r="T95" s="579">
        <f>$T$10</f>
        <v>0</v>
      </c>
      <c r="U95" s="582">
        <f>$U$10</f>
        <v>0</v>
      </c>
      <c r="V95" s="544">
        <f>$V$10</f>
        <v>0</v>
      </c>
      <c r="W95" s="579">
        <f>$W$10</f>
        <v>0</v>
      </c>
      <c r="AD95" s="11"/>
      <c r="AE95" s="11"/>
      <c r="AF95" s="11"/>
      <c r="AG95" s="11"/>
      <c r="AH95" s="11"/>
      <c r="AI95" s="11"/>
      <c r="AJ95" s="11"/>
      <c r="AL95" s="412"/>
      <c r="AM95" s="413"/>
      <c r="AN95" s="479"/>
      <c r="AO95" s="479"/>
      <c r="AP95" s="413"/>
      <c r="AQ95" s="413"/>
      <c r="AR95" s="479"/>
      <c r="AS95" s="482"/>
    </row>
    <row r="96" spans="2:45" ht="9" customHeight="1">
      <c r="B96" s="404"/>
      <c r="C96" s="404"/>
      <c r="D96" s="404"/>
      <c r="E96" s="404"/>
      <c r="F96" s="404"/>
      <c r="G96" s="404"/>
      <c r="H96" s="404"/>
      <c r="I96" s="404"/>
      <c r="J96" s="592"/>
      <c r="K96" s="580"/>
      <c r="L96" s="594"/>
      <c r="M96" s="583"/>
      <c r="N96" s="580"/>
      <c r="O96" s="583"/>
      <c r="P96" s="545"/>
      <c r="Q96" s="545"/>
      <c r="R96" s="545"/>
      <c r="S96" s="545"/>
      <c r="T96" s="580"/>
      <c r="U96" s="583"/>
      <c r="V96" s="545"/>
      <c r="W96" s="580"/>
      <c r="AD96" s="11"/>
      <c r="AE96" s="11"/>
      <c r="AF96" s="11"/>
      <c r="AG96" s="11"/>
      <c r="AH96" s="11"/>
      <c r="AI96" s="11"/>
      <c r="AJ96" s="11"/>
      <c r="AL96" s="414"/>
      <c r="AM96" s="415"/>
      <c r="AN96" s="480"/>
      <c r="AO96" s="480"/>
      <c r="AP96" s="415"/>
      <c r="AQ96" s="415"/>
      <c r="AR96" s="480"/>
      <c r="AS96" s="483"/>
    </row>
    <row r="97" spans="2:45" ht="6" customHeight="1">
      <c r="B97" s="406"/>
      <c r="C97" s="406"/>
      <c r="D97" s="406"/>
      <c r="E97" s="406"/>
      <c r="F97" s="406"/>
      <c r="G97" s="406"/>
      <c r="H97" s="406"/>
      <c r="I97" s="406"/>
      <c r="J97" s="592"/>
      <c r="K97" s="581"/>
      <c r="L97" s="595"/>
      <c r="M97" s="584"/>
      <c r="N97" s="581"/>
      <c r="O97" s="584"/>
      <c r="P97" s="546"/>
      <c r="Q97" s="546"/>
      <c r="R97" s="546"/>
      <c r="S97" s="546"/>
      <c r="T97" s="581"/>
      <c r="U97" s="584"/>
      <c r="V97" s="546"/>
      <c r="W97" s="581"/>
    </row>
    <row r="98" spans="2:45" ht="15" customHeight="1">
      <c r="B98" s="457" t="s">
        <v>36</v>
      </c>
      <c r="C98" s="458"/>
      <c r="D98" s="458"/>
      <c r="E98" s="458"/>
      <c r="F98" s="458"/>
      <c r="G98" s="458"/>
      <c r="H98" s="458"/>
      <c r="I98" s="459"/>
      <c r="J98" s="457" t="s">
        <v>6</v>
      </c>
      <c r="K98" s="458"/>
      <c r="L98" s="458"/>
      <c r="M98" s="458"/>
      <c r="N98" s="466"/>
      <c r="O98" s="469" t="s">
        <v>37</v>
      </c>
      <c r="P98" s="458"/>
      <c r="Q98" s="458"/>
      <c r="R98" s="458"/>
      <c r="S98" s="458"/>
      <c r="T98" s="458"/>
      <c r="U98" s="459"/>
      <c r="V98" s="272" t="s">
        <v>351</v>
      </c>
      <c r="W98" s="273"/>
      <c r="X98" s="273"/>
      <c r="Y98" s="472" t="s">
        <v>352</v>
      </c>
      <c r="Z98" s="472"/>
      <c r="AA98" s="472"/>
      <c r="AB98" s="472"/>
      <c r="AC98" s="472"/>
      <c r="AD98" s="472"/>
      <c r="AE98" s="472"/>
      <c r="AF98" s="472"/>
      <c r="AG98" s="472"/>
      <c r="AH98" s="472"/>
      <c r="AI98" s="273"/>
      <c r="AJ98" s="273"/>
      <c r="AK98" s="274"/>
      <c r="AL98" s="596" t="s">
        <v>353</v>
      </c>
      <c r="AM98" s="596"/>
      <c r="AN98" s="473" t="s">
        <v>354</v>
      </c>
      <c r="AO98" s="473"/>
      <c r="AP98" s="473"/>
      <c r="AQ98" s="473"/>
      <c r="AR98" s="473"/>
      <c r="AS98" s="474"/>
    </row>
    <row r="99" spans="2:45" ht="13.9" customHeight="1">
      <c r="B99" s="460"/>
      <c r="C99" s="461"/>
      <c r="D99" s="461"/>
      <c r="E99" s="461"/>
      <c r="F99" s="461"/>
      <c r="G99" s="461"/>
      <c r="H99" s="461"/>
      <c r="I99" s="462"/>
      <c r="J99" s="460"/>
      <c r="K99" s="461"/>
      <c r="L99" s="461"/>
      <c r="M99" s="461"/>
      <c r="N99" s="467"/>
      <c r="O99" s="470"/>
      <c r="P99" s="461"/>
      <c r="Q99" s="461"/>
      <c r="R99" s="461"/>
      <c r="S99" s="461"/>
      <c r="T99" s="461"/>
      <c r="U99" s="462"/>
      <c r="V99" s="420" t="s">
        <v>7</v>
      </c>
      <c r="W99" s="421"/>
      <c r="X99" s="421"/>
      <c r="Y99" s="422"/>
      <c r="Z99" s="426" t="s">
        <v>16</v>
      </c>
      <c r="AA99" s="427"/>
      <c r="AB99" s="427"/>
      <c r="AC99" s="428"/>
      <c r="AD99" s="432" t="s">
        <v>17</v>
      </c>
      <c r="AE99" s="433"/>
      <c r="AF99" s="433"/>
      <c r="AG99" s="434"/>
      <c r="AH99" s="660" t="s">
        <v>60</v>
      </c>
      <c r="AI99" s="478"/>
      <c r="AJ99" s="478"/>
      <c r="AK99" s="481"/>
      <c r="AL99" s="597" t="s">
        <v>38</v>
      </c>
      <c r="AM99" s="597"/>
      <c r="AN99" s="448" t="s">
        <v>19</v>
      </c>
      <c r="AO99" s="449"/>
      <c r="AP99" s="449"/>
      <c r="AQ99" s="449"/>
      <c r="AR99" s="450"/>
      <c r="AS99" s="451"/>
    </row>
    <row r="100" spans="2:45" ht="13.9" customHeight="1">
      <c r="B100" s="463"/>
      <c r="C100" s="464"/>
      <c r="D100" s="464"/>
      <c r="E100" s="464"/>
      <c r="F100" s="464"/>
      <c r="G100" s="464"/>
      <c r="H100" s="464"/>
      <c r="I100" s="465"/>
      <c r="J100" s="463"/>
      <c r="K100" s="464"/>
      <c r="L100" s="464"/>
      <c r="M100" s="464"/>
      <c r="N100" s="468"/>
      <c r="O100" s="471"/>
      <c r="P100" s="464"/>
      <c r="Q100" s="464"/>
      <c r="R100" s="464"/>
      <c r="S100" s="464"/>
      <c r="T100" s="464"/>
      <c r="U100" s="465"/>
      <c r="V100" s="423"/>
      <c r="W100" s="424"/>
      <c r="X100" s="424"/>
      <c r="Y100" s="425"/>
      <c r="Z100" s="429"/>
      <c r="AA100" s="430"/>
      <c r="AB100" s="430"/>
      <c r="AC100" s="431"/>
      <c r="AD100" s="435"/>
      <c r="AE100" s="436"/>
      <c r="AF100" s="436"/>
      <c r="AG100" s="437"/>
      <c r="AH100" s="661"/>
      <c r="AI100" s="480"/>
      <c r="AJ100" s="480"/>
      <c r="AK100" s="483"/>
      <c r="AL100" s="598"/>
      <c r="AM100" s="598"/>
      <c r="AN100" s="454"/>
      <c r="AO100" s="454"/>
      <c r="AP100" s="454"/>
      <c r="AQ100" s="454"/>
      <c r="AR100" s="454"/>
      <c r="AS100" s="455"/>
    </row>
    <row r="101" spans="2:45" ht="18" customHeight="1">
      <c r="B101" s="653">
        <f>'報告書（事業主控）記載用'!B101</f>
        <v>0</v>
      </c>
      <c r="C101" s="654"/>
      <c r="D101" s="654"/>
      <c r="E101" s="654"/>
      <c r="F101" s="654"/>
      <c r="G101" s="654"/>
      <c r="H101" s="654"/>
      <c r="I101" s="655"/>
      <c r="J101" s="653">
        <f>'報告書（事業主控）記載用'!J101</f>
        <v>0</v>
      </c>
      <c r="K101" s="654"/>
      <c r="L101" s="654"/>
      <c r="M101" s="654"/>
      <c r="N101" s="656"/>
      <c r="O101" s="277">
        <f>'報告書（事業主控）記載用'!O101</f>
        <v>0</v>
      </c>
      <c r="P101" s="278" t="s">
        <v>31</v>
      </c>
      <c r="Q101" s="277">
        <f>'報告書（事業主控）記載用'!Q101</f>
        <v>0</v>
      </c>
      <c r="R101" s="278" t="s">
        <v>32</v>
      </c>
      <c r="S101" s="277">
        <f>'報告書（事業主控）記載用'!S101</f>
        <v>0</v>
      </c>
      <c r="T101" s="506" t="s">
        <v>33</v>
      </c>
      <c r="U101" s="506"/>
      <c r="V101" s="633">
        <f>'報告書（事業主控）記載用'!V101</f>
        <v>0</v>
      </c>
      <c r="W101" s="634"/>
      <c r="X101" s="634"/>
      <c r="Y101" s="279" t="s">
        <v>8</v>
      </c>
      <c r="Z101" s="285"/>
      <c r="AA101" s="286"/>
      <c r="AB101" s="286"/>
      <c r="AC101" s="279" t="s">
        <v>8</v>
      </c>
      <c r="AD101" s="285"/>
      <c r="AE101" s="286"/>
      <c r="AF101" s="286"/>
      <c r="AG101" s="282" t="s">
        <v>8</v>
      </c>
      <c r="AH101" s="662">
        <f>'報告書（事業主控）記載用'!AH101</f>
        <v>0</v>
      </c>
      <c r="AI101" s="663"/>
      <c r="AJ101" s="663"/>
      <c r="AK101" s="664"/>
      <c r="AL101" s="285"/>
      <c r="AM101" s="287"/>
      <c r="AN101" s="630">
        <f>'報告書（事業主控）記載用'!AN101</f>
        <v>0</v>
      </c>
      <c r="AO101" s="631"/>
      <c r="AP101" s="631"/>
      <c r="AQ101" s="631"/>
      <c r="AR101" s="631"/>
      <c r="AS101" s="282" t="s">
        <v>8</v>
      </c>
    </row>
    <row r="102" spans="2:45" ht="18" customHeight="1">
      <c r="B102" s="647"/>
      <c r="C102" s="648"/>
      <c r="D102" s="648"/>
      <c r="E102" s="648"/>
      <c r="F102" s="648"/>
      <c r="G102" s="648"/>
      <c r="H102" s="648"/>
      <c r="I102" s="649"/>
      <c r="J102" s="647"/>
      <c r="K102" s="648"/>
      <c r="L102" s="648"/>
      <c r="M102" s="648"/>
      <c r="N102" s="651"/>
      <c r="O102" s="33">
        <f>'報告書（事業主控）記載用'!O102</f>
        <v>0</v>
      </c>
      <c r="P102" s="237" t="s">
        <v>31</v>
      </c>
      <c r="Q102" s="33">
        <f>'報告書（事業主控）記載用'!Q102</f>
        <v>0</v>
      </c>
      <c r="R102" s="237" t="s">
        <v>32</v>
      </c>
      <c r="S102" s="33">
        <f>'報告書（事業主控）記載用'!S102</f>
        <v>0</v>
      </c>
      <c r="T102" s="652" t="s">
        <v>34</v>
      </c>
      <c r="U102" s="652"/>
      <c r="V102" s="623">
        <f>'報告書（事業主控）記載用'!V102</f>
        <v>0</v>
      </c>
      <c r="W102" s="624"/>
      <c r="X102" s="624"/>
      <c r="Y102" s="624"/>
      <c r="Z102" s="623">
        <f>'報告書（事業主控）記載用'!Z102</f>
        <v>0</v>
      </c>
      <c r="AA102" s="624"/>
      <c r="AB102" s="624"/>
      <c r="AC102" s="624"/>
      <c r="AD102" s="623">
        <f>'報告書（事業主控）記載用'!AD102</f>
        <v>0</v>
      </c>
      <c r="AE102" s="624"/>
      <c r="AF102" s="624"/>
      <c r="AG102" s="626"/>
      <c r="AH102" s="627">
        <f>'報告書（事業主控）記載用'!AH102</f>
        <v>0</v>
      </c>
      <c r="AI102" s="628"/>
      <c r="AJ102" s="628"/>
      <c r="AK102" s="629"/>
      <c r="AL102" s="494">
        <f>'報告書（事業主控）記載用'!AL102</f>
        <v>0</v>
      </c>
      <c r="AM102" s="625"/>
      <c r="AN102" s="623">
        <f>'報告書（事業主控）記載用'!AN102</f>
        <v>0</v>
      </c>
      <c r="AO102" s="624"/>
      <c r="AP102" s="624"/>
      <c r="AQ102" s="624"/>
      <c r="AR102" s="624"/>
      <c r="AS102" s="240"/>
    </row>
    <row r="103" spans="2:45" ht="18" customHeight="1">
      <c r="B103" s="644">
        <f>'報告書（事業主控）記載用'!B103</f>
        <v>0</v>
      </c>
      <c r="C103" s="645"/>
      <c r="D103" s="645"/>
      <c r="E103" s="645"/>
      <c r="F103" s="645"/>
      <c r="G103" s="645"/>
      <c r="H103" s="645"/>
      <c r="I103" s="646"/>
      <c r="J103" s="644">
        <f>'報告書（事業主控）記載用'!J103</f>
        <v>0</v>
      </c>
      <c r="K103" s="645"/>
      <c r="L103" s="645"/>
      <c r="M103" s="645"/>
      <c r="N103" s="650"/>
      <c r="O103" s="32">
        <f>'報告書（事業主控）記載用'!O103</f>
        <v>0</v>
      </c>
      <c r="P103" s="11" t="s">
        <v>31</v>
      </c>
      <c r="Q103" s="32">
        <f>'報告書（事業主控）記載用'!Q103</f>
        <v>0</v>
      </c>
      <c r="R103" s="11" t="s">
        <v>32</v>
      </c>
      <c r="S103" s="32">
        <f>'報告書（事業主控）記載用'!S103</f>
        <v>0</v>
      </c>
      <c r="T103" s="512" t="s">
        <v>33</v>
      </c>
      <c r="U103" s="512"/>
      <c r="V103" s="633">
        <f>'報告書（事業主控）記載用'!V103</f>
        <v>0</v>
      </c>
      <c r="W103" s="634"/>
      <c r="X103" s="634"/>
      <c r="Y103" s="284"/>
      <c r="Z103" s="285"/>
      <c r="AA103" s="286"/>
      <c r="AB103" s="286"/>
      <c r="AC103" s="284"/>
      <c r="AD103" s="285"/>
      <c r="AE103" s="286"/>
      <c r="AF103" s="286"/>
      <c r="AG103" s="284"/>
      <c r="AH103" s="630">
        <f>'報告書（事業主控）記載用'!AH103</f>
        <v>0</v>
      </c>
      <c r="AI103" s="631"/>
      <c r="AJ103" s="631"/>
      <c r="AK103" s="632"/>
      <c r="AL103" s="285"/>
      <c r="AM103" s="287"/>
      <c r="AN103" s="630">
        <f>'報告書（事業主控）記載用'!AN103</f>
        <v>0</v>
      </c>
      <c r="AO103" s="631"/>
      <c r="AP103" s="631"/>
      <c r="AQ103" s="631"/>
      <c r="AR103" s="631"/>
      <c r="AS103" s="288"/>
    </row>
    <row r="104" spans="2:45" ht="18" customHeight="1">
      <c r="B104" s="647"/>
      <c r="C104" s="648"/>
      <c r="D104" s="648"/>
      <c r="E104" s="648"/>
      <c r="F104" s="648"/>
      <c r="G104" s="648"/>
      <c r="H104" s="648"/>
      <c r="I104" s="649"/>
      <c r="J104" s="647"/>
      <c r="K104" s="648"/>
      <c r="L104" s="648"/>
      <c r="M104" s="648"/>
      <c r="N104" s="651"/>
      <c r="O104" s="33">
        <f>'報告書（事業主控）記載用'!O104</f>
        <v>0</v>
      </c>
      <c r="P104" s="237" t="s">
        <v>31</v>
      </c>
      <c r="Q104" s="33">
        <f>'報告書（事業主控）記載用'!Q104</f>
        <v>0</v>
      </c>
      <c r="R104" s="237" t="s">
        <v>32</v>
      </c>
      <c r="S104" s="33">
        <f>'報告書（事業主控）記載用'!S104</f>
        <v>0</v>
      </c>
      <c r="T104" s="652" t="s">
        <v>34</v>
      </c>
      <c r="U104" s="652"/>
      <c r="V104" s="627">
        <f>'報告書（事業主控）記載用'!V104</f>
        <v>0</v>
      </c>
      <c r="W104" s="628"/>
      <c r="X104" s="628"/>
      <c r="Y104" s="628"/>
      <c r="Z104" s="627">
        <f>'報告書（事業主控）記載用'!Z104</f>
        <v>0</v>
      </c>
      <c r="AA104" s="628"/>
      <c r="AB104" s="628"/>
      <c r="AC104" s="628"/>
      <c r="AD104" s="627">
        <f>'報告書（事業主控）記載用'!AD104</f>
        <v>0</v>
      </c>
      <c r="AE104" s="628"/>
      <c r="AF104" s="628"/>
      <c r="AG104" s="628"/>
      <c r="AH104" s="627">
        <f>'報告書（事業主控）記載用'!AH104</f>
        <v>0</v>
      </c>
      <c r="AI104" s="628"/>
      <c r="AJ104" s="628"/>
      <c r="AK104" s="629"/>
      <c r="AL104" s="494">
        <f>'報告書（事業主控）記載用'!AL104</f>
        <v>0</v>
      </c>
      <c r="AM104" s="625"/>
      <c r="AN104" s="623">
        <f>'報告書（事業主控）記載用'!AN104</f>
        <v>0</v>
      </c>
      <c r="AO104" s="624"/>
      <c r="AP104" s="624"/>
      <c r="AQ104" s="624"/>
      <c r="AR104" s="624"/>
      <c r="AS104" s="240"/>
    </row>
    <row r="105" spans="2:45" ht="18" customHeight="1">
      <c r="B105" s="644">
        <f>'報告書（事業主控）記載用'!B105</f>
        <v>0</v>
      </c>
      <c r="C105" s="645"/>
      <c r="D105" s="645"/>
      <c r="E105" s="645"/>
      <c r="F105" s="645"/>
      <c r="G105" s="645"/>
      <c r="H105" s="645"/>
      <c r="I105" s="646"/>
      <c r="J105" s="644">
        <f>'報告書（事業主控）記載用'!J105</f>
        <v>0</v>
      </c>
      <c r="K105" s="645"/>
      <c r="L105" s="645"/>
      <c r="M105" s="645"/>
      <c r="N105" s="650"/>
      <c r="O105" s="32">
        <f>'報告書（事業主控）記載用'!O105</f>
        <v>0</v>
      </c>
      <c r="P105" s="11" t="s">
        <v>31</v>
      </c>
      <c r="Q105" s="32">
        <f>'報告書（事業主控）記載用'!Q105</f>
        <v>0</v>
      </c>
      <c r="R105" s="11" t="s">
        <v>32</v>
      </c>
      <c r="S105" s="32">
        <f>'報告書（事業主控）記載用'!S105</f>
        <v>0</v>
      </c>
      <c r="T105" s="512" t="s">
        <v>33</v>
      </c>
      <c r="U105" s="512"/>
      <c r="V105" s="633">
        <f>'報告書（事業主控）記載用'!V105</f>
        <v>0</v>
      </c>
      <c r="W105" s="634"/>
      <c r="X105" s="634"/>
      <c r="Y105" s="284"/>
      <c r="Z105" s="285"/>
      <c r="AA105" s="286"/>
      <c r="AB105" s="286"/>
      <c r="AC105" s="284"/>
      <c r="AD105" s="285"/>
      <c r="AE105" s="286"/>
      <c r="AF105" s="286"/>
      <c r="AG105" s="284"/>
      <c r="AH105" s="630">
        <f>'報告書（事業主控）記載用'!AH105</f>
        <v>0</v>
      </c>
      <c r="AI105" s="631"/>
      <c r="AJ105" s="631"/>
      <c r="AK105" s="632"/>
      <c r="AL105" s="285"/>
      <c r="AM105" s="287"/>
      <c r="AN105" s="630">
        <f>'報告書（事業主控）記載用'!AN105</f>
        <v>0</v>
      </c>
      <c r="AO105" s="631"/>
      <c r="AP105" s="631"/>
      <c r="AQ105" s="631"/>
      <c r="AR105" s="631"/>
      <c r="AS105" s="288"/>
    </row>
    <row r="106" spans="2:45" ht="18" customHeight="1">
      <c r="B106" s="647"/>
      <c r="C106" s="648"/>
      <c r="D106" s="648"/>
      <c r="E106" s="648"/>
      <c r="F106" s="648"/>
      <c r="G106" s="648"/>
      <c r="H106" s="648"/>
      <c r="I106" s="649"/>
      <c r="J106" s="647"/>
      <c r="K106" s="648"/>
      <c r="L106" s="648"/>
      <c r="M106" s="648"/>
      <c r="N106" s="651"/>
      <c r="O106" s="33">
        <f>'報告書（事業主控）記載用'!O106</f>
        <v>0</v>
      </c>
      <c r="P106" s="237" t="s">
        <v>31</v>
      </c>
      <c r="Q106" s="33">
        <f>'報告書（事業主控）記載用'!Q106</f>
        <v>0</v>
      </c>
      <c r="R106" s="237" t="s">
        <v>32</v>
      </c>
      <c r="S106" s="33">
        <f>'報告書（事業主控）記載用'!S106</f>
        <v>0</v>
      </c>
      <c r="T106" s="652" t="s">
        <v>34</v>
      </c>
      <c r="U106" s="652"/>
      <c r="V106" s="627">
        <f>'報告書（事業主控）記載用'!V106</f>
        <v>0</v>
      </c>
      <c r="W106" s="628"/>
      <c r="X106" s="628"/>
      <c r="Y106" s="628"/>
      <c r="Z106" s="627">
        <f>'報告書（事業主控）記載用'!Z106</f>
        <v>0</v>
      </c>
      <c r="AA106" s="628"/>
      <c r="AB106" s="628"/>
      <c r="AC106" s="628"/>
      <c r="AD106" s="627">
        <f>'報告書（事業主控）記載用'!AD106</f>
        <v>0</v>
      </c>
      <c r="AE106" s="628"/>
      <c r="AF106" s="628"/>
      <c r="AG106" s="628"/>
      <c r="AH106" s="627">
        <f>'報告書（事業主控）記載用'!AH106</f>
        <v>0</v>
      </c>
      <c r="AI106" s="628"/>
      <c r="AJ106" s="628"/>
      <c r="AK106" s="629"/>
      <c r="AL106" s="494">
        <f>'報告書（事業主控）記載用'!AL106</f>
        <v>0</v>
      </c>
      <c r="AM106" s="625"/>
      <c r="AN106" s="623">
        <f>'報告書（事業主控）記載用'!AN106</f>
        <v>0</v>
      </c>
      <c r="AO106" s="624"/>
      <c r="AP106" s="624"/>
      <c r="AQ106" s="624"/>
      <c r="AR106" s="624"/>
      <c r="AS106" s="240"/>
    </row>
    <row r="107" spans="2:45" ht="18" customHeight="1">
      <c r="B107" s="644">
        <f>'報告書（事業主控）記載用'!B107</f>
        <v>0</v>
      </c>
      <c r="C107" s="645"/>
      <c r="D107" s="645"/>
      <c r="E107" s="645"/>
      <c r="F107" s="645"/>
      <c r="G107" s="645"/>
      <c r="H107" s="645"/>
      <c r="I107" s="646"/>
      <c r="J107" s="644">
        <f>'報告書（事業主控）記載用'!J107</f>
        <v>0</v>
      </c>
      <c r="K107" s="645"/>
      <c r="L107" s="645"/>
      <c r="M107" s="645"/>
      <c r="N107" s="650"/>
      <c r="O107" s="32">
        <f>'報告書（事業主控）記載用'!O107</f>
        <v>0</v>
      </c>
      <c r="P107" s="11" t="s">
        <v>31</v>
      </c>
      <c r="Q107" s="32">
        <f>'報告書（事業主控）記載用'!Q107</f>
        <v>0</v>
      </c>
      <c r="R107" s="11" t="s">
        <v>32</v>
      </c>
      <c r="S107" s="32">
        <f>'報告書（事業主控）記載用'!S107</f>
        <v>0</v>
      </c>
      <c r="T107" s="512" t="s">
        <v>33</v>
      </c>
      <c r="U107" s="512"/>
      <c r="V107" s="633">
        <f>'報告書（事業主控）記載用'!V107</f>
        <v>0</v>
      </c>
      <c r="W107" s="634"/>
      <c r="X107" s="634"/>
      <c r="Y107" s="284"/>
      <c r="Z107" s="285"/>
      <c r="AA107" s="286"/>
      <c r="AB107" s="286"/>
      <c r="AC107" s="284"/>
      <c r="AD107" s="285"/>
      <c r="AE107" s="286"/>
      <c r="AF107" s="286"/>
      <c r="AG107" s="284"/>
      <c r="AH107" s="630">
        <f>'報告書（事業主控）記載用'!AH107</f>
        <v>0</v>
      </c>
      <c r="AI107" s="631"/>
      <c r="AJ107" s="631"/>
      <c r="AK107" s="632"/>
      <c r="AL107" s="285"/>
      <c r="AM107" s="287"/>
      <c r="AN107" s="630">
        <f>'報告書（事業主控）記載用'!AN107</f>
        <v>0</v>
      </c>
      <c r="AO107" s="631"/>
      <c r="AP107" s="631"/>
      <c r="AQ107" s="631"/>
      <c r="AR107" s="631"/>
      <c r="AS107" s="288"/>
    </row>
    <row r="108" spans="2:45" ht="18" customHeight="1">
      <c r="B108" s="647"/>
      <c r="C108" s="648"/>
      <c r="D108" s="648"/>
      <c r="E108" s="648"/>
      <c r="F108" s="648"/>
      <c r="G108" s="648"/>
      <c r="H108" s="648"/>
      <c r="I108" s="649"/>
      <c r="J108" s="647"/>
      <c r="K108" s="648"/>
      <c r="L108" s="648"/>
      <c r="M108" s="648"/>
      <c r="N108" s="651"/>
      <c r="O108" s="33">
        <f>'報告書（事業主控）記載用'!O108</f>
        <v>0</v>
      </c>
      <c r="P108" s="237" t="s">
        <v>31</v>
      </c>
      <c r="Q108" s="33">
        <f>'報告書（事業主控）記載用'!Q108</f>
        <v>0</v>
      </c>
      <c r="R108" s="237" t="s">
        <v>32</v>
      </c>
      <c r="S108" s="33">
        <f>'報告書（事業主控）記載用'!S108</f>
        <v>0</v>
      </c>
      <c r="T108" s="652" t="s">
        <v>34</v>
      </c>
      <c r="U108" s="652"/>
      <c r="V108" s="627">
        <f>'報告書（事業主控）記載用'!V108</f>
        <v>0</v>
      </c>
      <c r="W108" s="628"/>
      <c r="X108" s="628"/>
      <c r="Y108" s="628"/>
      <c r="Z108" s="627">
        <f>'報告書（事業主控）記載用'!Z108</f>
        <v>0</v>
      </c>
      <c r="AA108" s="628"/>
      <c r="AB108" s="628"/>
      <c r="AC108" s="628"/>
      <c r="AD108" s="627">
        <f>'報告書（事業主控）記載用'!AD108</f>
        <v>0</v>
      </c>
      <c r="AE108" s="628"/>
      <c r="AF108" s="628"/>
      <c r="AG108" s="628"/>
      <c r="AH108" s="627">
        <f>'報告書（事業主控）記載用'!AH108</f>
        <v>0</v>
      </c>
      <c r="AI108" s="628"/>
      <c r="AJ108" s="628"/>
      <c r="AK108" s="629"/>
      <c r="AL108" s="494">
        <f>'報告書（事業主控）記載用'!AL108</f>
        <v>0</v>
      </c>
      <c r="AM108" s="625"/>
      <c r="AN108" s="623">
        <f>'報告書（事業主控）記載用'!AN108</f>
        <v>0</v>
      </c>
      <c r="AO108" s="624"/>
      <c r="AP108" s="624"/>
      <c r="AQ108" s="624"/>
      <c r="AR108" s="624"/>
      <c r="AS108" s="240"/>
    </row>
    <row r="109" spans="2:45" ht="18" customHeight="1">
      <c r="B109" s="644">
        <f>'報告書（事業主控）記載用'!B109</f>
        <v>0</v>
      </c>
      <c r="C109" s="645"/>
      <c r="D109" s="645"/>
      <c r="E109" s="645"/>
      <c r="F109" s="645"/>
      <c r="G109" s="645"/>
      <c r="H109" s="645"/>
      <c r="I109" s="646"/>
      <c r="J109" s="644">
        <f>'報告書（事業主控）記載用'!J109</f>
        <v>0</v>
      </c>
      <c r="K109" s="645"/>
      <c r="L109" s="645"/>
      <c r="M109" s="645"/>
      <c r="N109" s="650"/>
      <c r="O109" s="32">
        <f>'報告書（事業主控）記載用'!O109</f>
        <v>0</v>
      </c>
      <c r="P109" s="11" t="s">
        <v>31</v>
      </c>
      <c r="Q109" s="32">
        <f>'報告書（事業主控）記載用'!Q109</f>
        <v>0</v>
      </c>
      <c r="R109" s="11" t="s">
        <v>32</v>
      </c>
      <c r="S109" s="32">
        <f>'報告書（事業主控）記載用'!S109</f>
        <v>0</v>
      </c>
      <c r="T109" s="512" t="s">
        <v>33</v>
      </c>
      <c r="U109" s="512"/>
      <c r="V109" s="633">
        <f>'報告書（事業主控）記載用'!V109</f>
        <v>0</v>
      </c>
      <c r="W109" s="634"/>
      <c r="X109" s="634"/>
      <c r="Y109" s="284"/>
      <c r="Z109" s="285"/>
      <c r="AA109" s="286"/>
      <c r="AB109" s="286"/>
      <c r="AC109" s="284"/>
      <c r="AD109" s="285"/>
      <c r="AE109" s="286"/>
      <c r="AF109" s="286"/>
      <c r="AG109" s="284"/>
      <c r="AH109" s="630">
        <f>'報告書（事業主控）記載用'!AH109</f>
        <v>0</v>
      </c>
      <c r="AI109" s="631"/>
      <c r="AJ109" s="631"/>
      <c r="AK109" s="632"/>
      <c r="AL109" s="285"/>
      <c r="AM109" s="287"/>
      <c r="AN109" s="630">
        <f>'報告書（事業主控）記載用'!AN109</f>
        <v>0</v>
      </c>
      <c r="AO109" s="631"/>
      <c r="AP109" s="631"/>
      <c r="AQ109" s="631"/>
      <c r="AR109" s="631"/>
      <c r="AS109" s="288"/>
    </row>
    <row r="110" spans="2:45" ht="18" customHeight="1">
      <c r="B110" s="647"/>
      <c r="C110" s="648"/>
      <c r="D110" s="648"/>
      <c r="E110" s="648"/>
      <c r="F110" s="648"/>
      <c r="G110" s="648"/>
      <c r="H110" s="648"/>
      <c r="I110" s="649"/>
      <c r="J110" s="647"/>
      <c r="K110" s="648"/>
      <c r="L110" s="648"/>
      <c r="M110" s="648"/>
      <c r="N110" s="651"/>
      <c r="O110" s="33">
        <f>'報告書（事業主控）記載用'!O110</f>
        <v>0</v>
      </c>
      <c r="P110" s="237" t="s">
        <v>31</v>
      </c>
      <c r="Q110" s="33">
        <f>'報告書（事業主控）記載用'!Q110</f>
        <v>0</v>
      </c>
      <c r="R110" s="237" t="s">
        <v>32</v>
      </c>
      <c r="S110" s="33">
        <f>'報告書（事業主控）記載用'!S110</f>
        <v>0</v>
      </c>
      <c r="T110" s="652" t="s">
        <v>34</v>
      </c>
      <c r="U110" s="652"/>
      <c r="V110" s="627">
        <f>'報告書（事業主控）記載用'!V110</f>
        <v>0</v>
      </c>
      <c r="W110" s="628"/>
      <c r="X110" s="628"/>
      <c r="Y110" s="628"/>
      <c r="Z110" s="627">
        <f>'報告書（事業主控）記載用'!Z110</f>
        <v>0</v>
      </c>
      <c r="AA110" s="628"/>
      <c r="AB110" s="628"/>
      <c r="AC110" s="628"/>
      <c r="AD110" s="627">
        <f>'報告書（事業主控）記載用'!AD110</f>
        <v>0</v>
      </c>
      <c r="AE110" s="628"/>
      <c r="AF110" s="628"/>
      <c r="AG110" s="628"/>
      <c r="AH110" s="627">
        <f>'報告書（事業主控）記載用'!AH110</f>
        <v>0</v>
      </c>
      <c r="AI110" s="628"/>
      <c r="AJ110" s="628"/>
      <c r="AK110" s="629"/>
      <c r="AL110" s="494">
        <f>'報告書（事業主控）記載用'!AL110</f>
        <v>0</v>
      </c>
      <c r="AM110" s="625"/>
      <c r="AN110" s="623">
        <f>'報告書（事業主控）記載用'!AN110</f>
        <v>0</v>
      </c>
      <c r="AO110" s="624"/>
      <c r="AP110" s="624"/>
      <c r="AQ110" s="624"/>
      <c r="AR110" s="624"/>
      <c r="AS110" s="240"/>
    </row>
    <row r="111" spans="2:45" ht="18" customHeight="1">
      <c r="B111" s="644">
        <f>'報告書（事業主控）記載用'!B111</f>
        <v>0</v>
      </c>
      <c r="C111" s="645"/>
      <c r="D111" s="645"/>
      <c r="E111" s="645"/>
      <c r="F111" s="645"/>
      <c r="G111" s="645"/>
      <c r="H111" s="645"/>
      <c r="I111" s="646"/>
      <c r="J111" s="644">
        <f>'報告書（事業主控）記載用'!J111</f>
        <v>0</v>
      </c>
      <c r="K111" s="645"/>
      <c r="L111" s="645"/>
      <c r="M111" s="645"/>
      <c r="N111" s="650"/>
      <c r="O111" s="32">
        <f>'報告書（事業主控）記載用'!O111</f>
        <v>0</v>
      </c>
      <c r="P111" s="11" t="s">
        <v>31</v>
      </c>
      <c r="Q111" s="32">
        <f>'報告書（事業主控）記載用'!Q111</f>
        <v>0</v>
      </c>
      <c r="R111" s="11" t="s">
        <v>32</v>
      </c>
      <c r="S111" s="32">
        <f>'報告書（事業主控）記載用'!S111</f>
        <v>0</v>
      </c>
      <c r="T111" s="512" t="s">
        <v>33</v>
      </c>
      <c r="U111" s="512"/>
      <c r="V111" s="633">
        <f>'報告書（事業主控）記載用'!V111</f>
        <v>0</v>
      </c>
      <c r="W111" s="634"/>
      <c r="X111" s="634"/>
      <c r="Y111" s="284"/>
      <c r="Z111" s="285"/>
      <c r="AA111" s="286"/>
      <c r="AB111" s="286"/>
      <c r="AC111" s="284"/>
      <c r="AD111" s="285"/>
      <c r="AE111" s="286"/>
      <c r="AF111" s="286"/>
      <c r="AG111" s="284"/>
      <c r="AH111" s="630">
        <f>'報告書（事業主控）記載用'!AH111</f>
        <v>0</v>
      </c>
      <c r="AI111" s="631"/>
      <c r="AJ111" s="631"/>
      <c r="AK111" s="632"/>
      <c r="AL111" s="285"/>
      <c r="AM111" s="287"/>
      <c r="AN111" s="630">
        <f>'報告書（事業主控）記載用'!AN111</f>
        <v>0</v>
      </c>
      <c r="AO111" s="631"/>
      <c r="AP111" s="631"/>
      <c r="AQ111" s="631"/>
      <c r="AR111" s="631"/>
      <c r="AS111" s="288"/>
    </row>
    <row r="112" spans="2:45" ht="18" customHeight="1">
      <c r="B112" s="647"/>
      <c r="C112" s="648"/>
      <c r="D112" s="648"/>
      <c r="E112" s="648"/>
      <c r="F112" s="648"/>
      <c r="G112" s="648"/>
      <c r="H112" s="648"/>
      <c r="I112" s="649"/>
      <c r="J112" s="647"/>
      <c r="K112" s="648"/>
      <c r="L112" s="648"/>
      <c r="M112" s="648"/>
      <c r="N112" s="651"/>
      <c r="O112" s="33">
        <f>'報告書（事業主控）記載用'!O112</f>
        <v>0</v>
      </c>
      <c r="P112" s="237" t="s">
        <v>31</v>
      </c>
      <c r="Q112" s="33">
        <f>'報告書（事業主控）記載用'!Q112</f>
        <v>0</v>
      </c>
      <c r="R112" s="237" t="s">
        <v>32</v>
      </c>
      <c r="S112" s="33">
        <f>'報告書（事業主控）記載用'!S112</f>
        <v>0</v>
      </c>
      <c r="T112" s="652" t="s">
        <v>34</v>
      </c>
      <c r="U112" s="652"/>
      <c r="V112" s="627">
        <f>'報告書（事業主控）記載用'!V112</f>
        <v>0</v>
      </c>
      <c r="W112" s="628"/>
      <c r="X112" s="628"/>
      <c r="Y112" s="628"/>
      <c r="Z112" s="627">
        <f>'報告書（事業主控）記載用'!Z112</f>
        <v>0</v>
      </c>
      <c r="AA112" s="628"/>
      <c r="AB112" s="628"/>
      <c r="AC112" s="628"/>
      <c r="AD112" s="627">
        <f>'報告書（事業主控）記載用'!AD112</f>
        <v>0</v>
      </c>
      <c r="AE112" s="628"/>
      <c r="AF112" s="628"/>
      <c r="AG112" s="628"/>
      <c r="AH112" s="627">
        <f>'報告書（事業主控）記載用'!AH112</f>
        <v>0</v>
      </c>
      <c r="AI112" s="628"/>
      <c r="AJ112" s="628"/>
      <c r="AK112" s="629"/>
      <c r="AL112" s="494">
        <f>'報告書（事業主控）記載用'!AL112</f>
        <v>0</v>
      </c>
      <c r="AM112" s="625"/>
      <c r="AN112" s="623">
        <f>'報告書（事業主控）記載用'!AN112</f>
        <v>0</v>
      </c>
      <c r="AO112" s="624"/>
      <c r="AP112" s="624"/>
      <c r="AQ112" s="624"/>
      <c r="AR112" s="624"/>
      <c r="AS112" s="240"/>
    </row>
    <row r="113" spans="2:45" ht="18" customHeight="1">
      <c r="B113" s="644">
        <f>'報告書（事業主控）記載用'!B113</f>
        <v>0</v>
      </c>
      <c r="C113" s="645"/>
      <c r="D113" s="645"/>
      <c r="E113" s="645"/>
      <c r="F113" s="645"/>
      <c r="G113" s="645"/>
      <c r="H113" s="645"/>
      <c r="I113" s="646"/>
      <c r="J113" s="644">
        <f>'報告書（事業主控）記載用'!J113</f>
        <v>0</v>
      </c>
      <c r="K113" s="645"/>
      <c r="L113" s="645"/>
      <c r="M113" s="645"/>
      <c r="N113" s="650"/>
      <c r="O113" s="32">
        <f>'報告書（事業主控）記載用'!O113</f>
        <v>0</v>
      </c>
      <c r="P113" s="11" t="s">
        <v>31</v>
      </c>
      <c r="Q113" s="32">
        <f>'報告書（事業主控）記載用'!Q113</f>
        <v>0</v>
      </c>
      <c r="R113" s="11" t="s">
        <v>32</v>
      </c>
      <c r="S113" s="32">
        <f>'報告書（事業主控）記載用'!S113</f>
        <v>0</v>
      </c>
      <c r="T113" s="512" t="s">
        <v>33</v>
      </c>
      <c r="U113" s="512"/>
      <c r="V113" s="633">
        <f>'報告書（事業主控）記載用'!V113</f>
        <v>0</v>
      </c>
      <c r="W113" s="634"/>
      <c r="X113" s="634"/>
      <c r="Y113" s="284"/>
      <c r="Z113" s="285"/>
      <c r="AA113" s="286"/>
      <c r="AB113" s="286"/>
      <c r="AC113" s="284"/>
      <c r="AD113" s="285"/>
      <c r="AE113" s="286"/>
      <c r="AF113" s="286"/>
      <c r="AG113" s="284"/>
      <c r="AH113" s="630">
        <f>'報告書（事業主控）記載用'!AH113</f>
        <v>0</v>
      </c>
      <c r="AI113" s="631"/>
      <c r="AJ113" s="631"/>
      <c r="AK113" s="632"/>
      <c r="AL113" s="285"/>
      <c r="AM113" s="287"/>
      <c r="AN113" s="630">
        <f>'報告書（事業主控）記載用'!AN113</f>
        <v>0</v>
      </c>
      <c r="AO113" s="631"/>
      <c r="AP113" s="631"/>
      <c r="AQ113" s="631"/>
      <c r="AR113" s="631"/>
      <c r="AS113" s="288"/>
    </row>
    <row r="114" spans="2:45" ht="18" customHeight="1">
      <c r="B114" s="647"/>
      <c r="C114" s="648"/>
      <c r="D114" s="648"/>
      <c r="E114" s="648"/>
      <c r="F114" s="648"/>
      <c r="G114" s="648"/>
      <c r="H114" s="648"/>
      <c r="I114" s="649"/>
      <c r="J114" s="647"/>
      <c r="K114" s="648"/>
      <c r="L114" s="648"/>
      <c r="M114" s="648"/>
      <c r="N114" s="651"/>
      <c r="O114" s="33">
        <f>'報告書（事業主控）記載用'!O114</f>
        <v>0</v>
      </c>
      <c r="P114" s="237" t="s">
        <v>31</v>
      </c>
      <c r="Q114" s="33">
        <f>'報告書（事業主控）記載用'!Q114</f>
        <v>0</v>
      </c>
      <c r="R114" s="237" t="s">
        <v>32</v>
      </c>
      <c r="S114" s="33">
        <f>'報告書（事業主控）記載用'!S114</f>
        <v>0</v>
      </c>
      <c r="T114" s="652" t="s">
        <v>34</v>
      </c>
      <c r="U114" s="652"/>
      <c r="V114" s="627">
        <f>'報告書（事業主控）記載用'!V114</f>
        <v>0</v>
      </c>
      <c r="W114" s="628"/>
      <c r="X114" s="628"/>
      <c r="Y114" s="628"/>
      <c r="Z114" s="627">
        <f>'報告書（事業主控）記載用'!Z114</f>
        <v>0</v>
      </c>
      <c r="AA114" s="628"/>
      <c r="AB114" s="628"/>
      <c r="AC114" s="628"/>
      <c r="AD114" s="627">
        <f>'報告書（事業主控）記載用'!AD114</f>
        <v>0</v>
      </c>
      <c r="AE114" s="628"/>
      <c r="AF114" s="628"/>
      <c r="AG114" s="628"/>
      <c r="AH114" s="627">
        <f>'報告書（事業主控）記載用'!AH114</f>
        <v>0</v>
      </c>
      <c r="AI114" s="628"/>
      <c r="AJ114" s="628"/>
      <c r="AK114" s="629"/>
      <c r="AL114" s="494">
        <f>'報告書（事業主控）記載用'!AL114</f>
        <v>0</v>
      </c>
      <c r="AM114" s="625"/>
      <c r="AN114" s="623">
        <f>'報告書（事業主控）記載用'!AN114</f>
        <v>0</v>
      </c>
      <c r="AO114" s="624"/>
      <c r="AP114" s="624"/>
      <c r="AQ114" s="624"/>
      <c r="AR114" s="624"/>
      <c r="AS114" s="240"/>
    </row>
    <row r="115" spans="2:45" ht="18" customHeight="1">
      <c r="B115" s="644">
        <f>'報告書（事業主控）記載用'!B115</f>
        <v>0</v>
      </c>
      <c r="C115" s="645"/>
      <c r="D115" s="645"/>
      <c r="E115" s="645"/>
      <c r="F115" s="645"/>
      <c r="G115" s="645"/>
      <c r="H115" s="645"/>
      <c r="I115" s="646"/>
      <c r="J115" s="644">
        <f>'報告書（事業主控）記載用'!J115</f>
        <v>0</v>
      </c>
      <c r="K115" s="645"/>
      <c r="L115" s="645"/>
      <c r="M115" s="645"/>
      <c r="N115" s="650"/>
      <c r="O115" s="32">
        <f>'報告書（事業主控）記載用'!O115</f>
        <v>0</v>
      </c>
      <c r="P115" s="11" t="s">
        <v>31</v>
      </c>
      <c r="Q115" s="32">
        <f>'報告書（事業主控）記載用'!Q115</f>
        <v>0</v>
      </c>
      <c r="R115" s="11" t="s">
        <v>32</v>
      </c>
      <c r="S115" s="32">
        <f>'報告書（事業主控）記載用'!S115</f>
        <v>0</v>
      </c>
      <c r="T115" s="512" t="s">
        <v>33</v>
      </c>
      <c r="U115" s="512"/>
      <c r="V115" s="633">
        <f>'報告書（事業主控）記載用'!V115</f>
        <v>0</v>
      </c>
      <c r="W115" s="634"/>
      <c r="X115" s="634"/>
      <c r="Y115" s="284"/>
      <c r="Z115" s="285"/>
      <c r="AA115" s="286"/>
      <c r="AB115" s="286"/>
      <c r="AC115" s="284"/>
      <c r="AD115" s="285"/>
      <c r="AE115" s="286"/>
      <c r="AF115" s="286"/>
      <c r="AG115" s="284"/>
      <c r="AH115" s="630">
        <f>'報告書（事業主控）記載用'!AH115</f>
        <v>0</v>
      </c>
      <c r="AI115" s="631"/>
      <c r="AJ115" s="631"/>
      <c r="AK115" s="632"/>
      <c r="AL115" s="285"/>
      <c r="AM115" s="287"/>
      <c r="AN115" s="630">
        <f>'報告書（事業主控）記載用'!AN115</f>
        <v>0</v>
      </c>
      <c r="AO115" s="631"/>
      <c r="AP115" s="631"/>
      <c r="AQ115" s="631"/>
      <c r="AR115" s="631"/>
      <c r="AS115" s="288"/>
    </row>
    <row r="116" spans="2:45" ht="18" customHeight="1">
      <c r="B116" s="647"/>
      <c r="C116" s="648"/>
      <c r="D116" s="648"/>
      <c r="E116" s="648"/>
      <c r="F116" s="648"/>
      <c r="G116" s="648"/>
      <c r="H116" s="648"/>
      <c r="I116" s="649"/>
      <c r="J116" s="647"/>
      <c r="K116" s="648"/>
      <c r="L116" s="648"/>
      <c r="M116" s="648"/>
      <c r="N116" s="651"/>
      <c r="O116" s="33">
        <f>'報告書（事業主控）記載用'!O116</f>
        <v>0</v>
      </c>
      <c r="P116" s="237" t="s">
        <v>31</v>
      </c>
      <c r="Q116" s="33">
        <f>'報告書（事業主控）記載用'!Q116</f>
        <v>0</v>
      </c>
      <c r="R116" s="237" t="s">
        <v>32</v>
      </c>
      <c r="S116" s="33">
        <f>'報告書（事業主控）記載用'!S116</f>
        <v>0</v>
      </c>
      <c r="T116" s="652" t="s">
        <v>34</v>
      </c>
      <c r="U116" s="652"/>
      <c r="V116" s="627">
        <f>'報告書（事業主控）記載用'!V116</f>
        <v>0</v>
      </c>
      <c r="W116" s="628"/>
      <c r="X116" s="628"/>
      <c r="Y116" s="628"/>
      <c r="Z116" s="627">
        <f>'報告書（事業主控）記載用'!Z116</f>
        <v>0</v>
      </c>
      <c r="AA116" s="628"/>
      <c r="AB116" s="628"/>
      <c r="AC116" s="628"/>
      <c r="AD116" s="627">
        <f>'報告書（事業主控）記載用'!AD116</f>
        <v>0</v>
      </c>
      <c r="AE116" s="628"/>
      <c r="AF116" s="628"/>
      <c r="AG116" s="628"/>
      <c r="AH116" s="627">
        <f>'報告書（事業主控）記載用'!AH116</f>
        <v>0</v>
      </c>
      <c r="AI116" s="628"/>
      <c r="AJ116" s="628"/>
      <c r="AK116" s="629"/>
      <c r="AL116" s="494">
        <f>'報告書（事業主控）記載用'!AL116</f>
        <v>0</v>
      </c>
      <c r="AM116" s="625"/>
      <c r="AN116" s="623">
        <f>'報告書（事業主控）記載用'!AN116</f>
        <v>0</v>
      </c>
      <c r="AO116" s="624"/>
      <c r="AP116" s="624"/>
      <c r="AQ116" s="624"/>
      <c r="AR116" s="624"/>
      <c r="AS116" s="240"/>
    </row>
    <row r="117" spans="2:45" ht="18" customHeight="1">
      <c r="B117" s="644">
        <f>'報告書（事業主控）記載用'!B117</f>
        <v>0</v>
      </c>
      <c r="C117" s="645"/>
      <c r="D117" s="645"/>
      <c r="E117" s="645"/>
      <c r="F117" s="645"/>
      <c r="G117" s="645"/>
      <c r="H117" s="645"/>
      <c r="I117" s="646"/>
      <c r="J117" s="644">
        <f>'報告書（事業主控）記載用'!J117</f>
        <v>0</v>
      </c>
      <c r="K117" s="645"/>
      <c r="L117" s="645"/>
      <c r="M117" s="645"/>
      <c r="N117" s="650"/>
      <c r="O117" s="32">
        <f>'報告書（事業主控）記載用'!O117</f>
        <v>0</v>
      </c>
      <c r="P117" s="11" t="s">
        <v>31</v>
      </c>
      <c r="Q117" s="32">
        <f>'報告書（事業主控）記載用'!Q117</f>
        <v>0</v>
      </c>
      <c r="R117" s="11" t="s">
        <v>32</v>
      </c>
      <c r="S117" s="32">
        <f>'報告書（事業主控）記載用'!S117</f>
        <v>0</v>
      </c>
      <c r="T117" s="512" t="s">
        <v>33</v>
      </c>
      <c r="U117" s="512"/>
      <c r="V117" s="633">
        <f>'報告書（事業主控）記載用'!V117</f>
        <v>0</v>
      </c>
      <c r="W117" s="634"/>
      <c r="X117" s="634"/>
      <c r="Y117" s="284"/>
      <c r="Z117" s="285"/>
      <c r="AA117" s="286"/>
      <c r="AB117" s="286"/>
      <c r="AC117" s="284"/>
      <c r="AD117" s="285"/>
      <c r="AE117" s="286"/>
      <c r="AF117" s="286"/>
      <c r="AG117" s="284"/>
      <c r="AH117" s="630">
        <f>'報告書（事業主控）記載用'!AH117</f>
        <v>0</v>
      </c>
      <c r="AI117" s="631"/>
      <c r="AJ117" s="631"/>
      <c r="AK117" s="632"/>
      <c r="AL117" s="285"/>
      <c r="AM117" s="287"/>
      <c r="AN117" s="630">
        <f>'報告書（事業主控）記載用'!AN117</f>
        <v>0</v>
      </c>
      <c r="AO117" s="631"/>
      <c r="AP117" s="631"/>
      <c r="AQ117" s="631"/>
      <c r="AR117" s="631"/>
      <c r="AS117" s="288"/>
    </row>
    <row r="118" spans="2:45" ht="18" customHeight="1">
      <c r="B118" s="647"/>
      <c r="C118" s="648"/>
      <c r="D118" s="648"/>
      <c r="E118" s="648"/>
      <c r="F118" s="648"/>
      <c r="G118" s="648"/>
      <c r="H118" s="648"/>
      <c r="I118" s="649"/>
      <c r="J118" s="647"/>
      <c r="K118" s="648"/>
      <c r="L118" s="648"/>
      <c r="M118" s="648"/>
      <c r="N118" s="651"/>
      <c r="O118" s="33">
        <f>'報告書（事業主控）記載用'!O118</f>
        <v>0</v>
      </c>
      <c r="P118" s="237" t="s">
        <v>31</v>
      </c>
      <c r="Q118" s="33">
        <f>'報告書（事業主控）記載用'!Q118</f>
        <v>0</v>
      </c>
      <c r="R118" s="237" t="s">
        <v>32</v>
      </c>
      <c r="S118" s="33">
        <f>'報告書（事業主控）記載用'!S118</f>
        <v>0</v>
      </c>
      <c r="T118" s="652" t="s">
        <v>34</v>
      </c>
      <c r="U118" s="652"/>
      <c r="V118" s="627">
        <f>'報告書（事業主控）記載用'!V118</f>
        <v>0</v>
      </c>
      <c r="W118" s="628"/>
      <c r="X118" s="628"/>
      <c r="Y118" s="628"/>
      <c r="Z118" s="627">
        <f>'報告書（事業主控）記載用'!Z118</f>
        <v>0</v>
      </c>
      <c r="AA118" s="628"/>
      <c r="AB118" s="628"/>
      <c r="AC118" s="628"/>
      <c r="AD118" s="627">
        <f>'報告書（事業主控）記載用'!AD118</f>
        <v>0</v>
      </c>
      <c r="AE118" s="628"/>
      <c r="AF118" s="628"/>
      <c r="AG118" s="628"/>
      <c r="AH118" s="627">
        <f>'報告書（事業主控）記載用'!AH118</f>
        <v>0</v>
      </c>
      <c r="AI118" s="628"/>
      <c r="AJ118" s="628"/>
      <c r="AK118" s="629"/>
      <c r="AL118" s="494">
        <f>'報告書（事業主控）記載用'!AL118</f>
        <v>0</v>
      </c>
      <c r="AM118" s="625"/>
      <c r="AN118" s="623">
        <f>'報告書（事業主控）記載用'!AN118</f>
        <v>0</v>
      </c>
      <c r="AO118" s="624"/>
      <c r="AP118" s="624"/>
      <c r="AQ118" s="624"/>
      <c r="AR118" s="624"/>
      <c r="AS118" s="240"/>
    </row>
    <row r="119" spans="2:45" ht="18" customHeight="1">
      <c r="B119" s="407" t="s">
        <v>337</v>
      </c>
      <c r="C119" s="518"/>
      <c r="D119" s="518"/>
      <c r="E119" s="519"/>
      <c r="F119" s="635">
        <f>'報告書（事業主控）記載用'!F119</f>
        <v>0</v>
      </c>
      <c r="G119" s="636"/>
      <c r="H119" s="636"/>
      <c r="I119" s="636"/>
      <c r="J119" s="636"/>
      <c r="K119" s="636"/>
      <c r="L119" s="636"/>
      <c r="M119" s="636"/>
      <c r="N119" s="637"/>
      <c r="O119" s="407" t="s">
        <v>338</v>
      </c>
      <c r="P119" s="518"/>
      <c r="Q119" s="518"/>
      <c r="R119" s="518"/>
      <c r="S119" s="518"/>
      <c r="T119" s="518"/>
      <c r="U119" s="519"/>
      <c r="V119" s="630">
        <f>'報告書（事業主控）記載用'!V119</f>
        <v>0</v>
      </c>
      <c r="W119" s="631"/>
      <c r="X119" s="631"/>
      <c r="Y119" s="632"/>
      <c r="Z119" s="285"/>
      <c r="AA119" s="286"/>
      <c r="AB119" s="286"/>
      <c r="AC119" s="284"/>
      <c r="AD119" s="285"/>
      <c r="AE119" s="286"/>
      <c r="AF119" s="286"/>
      <c r="AG119" s="284"/>
      <c r="AH119" s="630">
        <f>'報告書（事業主控）記載用'!AH119</f>
        <v>0</v>
      </c>
      <c r="AI119" s="631"/>
      <c r="AJ119" s="631"/>
      <c r="AK119" s="632"/>
      <c r="AL119" s="285"/>
      <c r="AM119" s="287"/>
      <c r="AN119" s="630">
        <f>'報告書（事業主控）記載用'!AN119</f>
        <v>0</v>
      </c>
      <c r="AO119" s="631"/>
      <c r="AP119" s="631"/>
      <c r="AQ119" s="631"/>
      <c r="AR119" s="631"/>
      <c r="AS119" s="288"/>
    </row>
    <row r="120" spans="2:45" ht="18" customHeight="1">
      <c r="B120" s="520"/>
      <c r="C120" s="521"/>
      <c r="D120" s="521"/>
      <c r="E120" s="522"/>
      <c r="F120" s="638"/>
      <c r="G120" s="639"/>
      <c r="H120" s="639"/>
      <c r="I120" s="639"/>
      <c r="J120" s="639"/>
      <c r="K120" s="639"/>
      <c r="L120" s="639"/>
      <c r="M120" s="639"/>
      <c r="N120" s="640"/>
      <c r="O120" s="520"/>
      <c r="P120" s="521"/>
      <c r="Q120" s="521"/>
      <c r="R120" s="521"/>
      <c r="S120" s="521"/>
      <c r="T120" s="521"/>
      <c r="U120" s="522"/>
      <c r="V120" s="513">
        <f>'報告書（事業主控）記載用'!V120</f>
        <v>0</v>
      </c>
      <c r="W120" s="516"/>
      <c r="X120" s="516"/>
      <c r="Y120" s="534"/>
      <c r="Z120" s="513">
        <f>'報告書（事業主控）記載用'!Z120</f>
        <v>0</v>
      </c>
      <c r="AA120" s="514"/>
      <c r="AB120" s="514"/>
      <c r="AC120" s="515"/>
      <c r="AD120" s="513">
        <f>'報告書（事業主控）記載用'!AD120</f>
        <v>0</v>
      </c>
      <c r="AE120" s="514"/>
      <c r="AF120" s="514"/>
      <c r="AG120" s="515"/>
      <c r="AH120" s="513">
        <f>'報告書（事業主控）記載用'!AH120</f>
        <v>0</v>
      </c>
      <c r="AI120" s="492"/>
      <c r="AJ120" s="492"/>
      <c r="AK120" s="492"/>
      <c r="AL120" s="289"/>
      <c r="AM120" s="290"/>
      <c r="AN120" s="513">
        <f>'報告書（事業主控）記載用'!AN120</f>
        <v>0</v>
      </c>
      <c r="AO120" s="516"/>
      <c r="AP120" s="516"/>
      <c r="AQ120" s="516"/>
      <c r="AR120" s="516"/>
      <c r="AS120" s="291"/>
    </row>
    <row r="121" spans="2:45" ht="18" customHeight="1">
      <c r="B121" s="523"/>
      <c r="C121" s="524"/>
      <c r="D121" s="524"/>
      <c r="E121" s="525"/>
      <c r="F121" s="641"/>
      <c r="G121" s="642"/>
      <c r="H121" s="642"/>
      <c r="I121" s="642"/>
      <c r="J121" s="642"/>
      <c r="K121" s="642"/>
      <c r="L121" s="642"/>
      <c r="M121" s="642"/>
      <c r="N121" s="643"/>
      <c r="O121" s="523"/>
      <c r="P121" s="524"/>
      <c r="Q121" s="524"/>
      <c r="R121" s="524"/>
      <c r="S121" s="524"/>
      <c r="T121" s="524"/>
      <c r="U121" s="525"/>
      <c r="V121" s="623">
        <f>'報告書（事業主控）記載用'!V121</f>
        <v>0</v>
      </c>
      <c r="W121" s="624"/>
      <c r="X121" s="624"/>
      <c r="Y121" s="626"/>
      <c r="Z121" s="623">
        <f>'報告書（事業主控）記載用'!Z121</f>
        <v>0</v>
      </c>
      <c r="AA121" s="624"/>
      <c r="AB121" s="624"/>
      <c r="AC121" s="626"/>
      <c r="AD121" s="623">
        <f>'報告書（事業主控）記載用'!AD121</f>
        <v>0</v>
      </c>
      <c r="AE121" s="624"/>
      <c r="AF121" s="624"/>
      <c r="AG121" s="626"/>
      <c r="AH121" s="623">
        <f>'報告書（事業主控）記載用'!AH121</f>
        <v>0</v>
      </c>
      <c r="AI121" s="624"/>
      <c r="AJ121" s="624"/>
      <c r="AK121" s="626"/>
      <c r="AL121" s="239"/>
      <c r="AM121" s="240"/>
      <c r="AN121" s="623">
        <f>'報告書（事業主控）記載用'!AN121</f>
        <v>0</v>
      </c>
      <c r="AO121" s="624"/>
      <c r="AP121" s="624"/>
      <c r="AQ121" s="624"/>
      <c r="AR121" s="624"/>
      <c r="AS121" s="240"/>
    </row>
    <row r="122" spans="2:45" ht="18" customHeight="1">
      <c r="AN122" s="622">
        <f>'報告書（事業主控）記載用'!AN122</f>
        <v>0</v>
      </c>
      <c r="AO122" s="622"/>
      <c r="AP122" s="622"/>
      <c r="AQ122" s="622"/>
      <c r="AR122" s="622"/>
    </row>
    <row r="123" spans="2:45" ht="31.9" customHeight="1">
      <c r="AN123" s="38"/>
      <c r="AO123" s="38"/>
      <c r="AP123" s="38"/>
      <c r="AQ123" s="38"/>
      <c r="AR123" s="38"/>
    </row>
    <row r="124" spans="2:45" ht="7.5" customHeight="1">
      <c r="X124" s="3"/>
      <c r="Y124" s="3"/>
    </row>
    <row r="125" spans="2:45" ht="10.5" customHeight="1">
      <c r="X125" s="3"/>
      <c r="Y125" s="3"/>
    </row>
    <row r="126" spans="2:45" ht="5.25" customHeight="1">
      <c r="X126" s="3"/>
      <c r="Y126" s="3"/>
    </row>
    <row r="127" spans="2:45" ht="5.25" customHeight="1">
      <c r="X127" s="3"/>
      <c r="Y127" s="3"/>
    </row>
    <row r="128" spans="2:45" ht="5.25" customHeight="1">
      <c r="X128" s="3"/>
      <c r="Y128" s="3"/>
    </row>
    <row r="129" spans="2:45" ht="5.25" customHeight="1">
      <c r="X129" s="3"/>
      <c r="Y129" s="3"/>
    </row>
    <row r="130" spans="2:45" ht="17.25" customHeight="1">
      <c r="B130" s="2" t="s">
        <v>35</v>
      </c>
      <c r="S130" s="9"/>
      <c r="T130" s="9"/>
      <c r="U130" s="9"/>
      <c r="V130" s="9"/>
      <c r="W130" s="9"/>
      <c r="AL130" s="26"/>
      <c r="AM130" s="26"/>
      <c r="AN130" s="26"/>
      <c r="AO130" s="26"/>
    </row>
    <row r="131" spans="2:45" ht="12.75" customHeight="1">
      <c r="M131" s="27"/>
      <c r="N131" s="27"/>
      <c r="O131" s="27"/>
      <c r="P131" s="27"/>
      <c r="Q131" s="27"/>
      <c r="R131" s="27"/>
      <c r="S131" s="27"/>
      <c r="T131" s="28"/>
      <c r="U131" s="28"/>
      <c r="V131" s="28"/>
      <c r="W131" s="28"/>
      <c r="X131" s="28"/>
      <c r="Y131" s="28"/>
      <c r="Z131" s="28"/>
      <c r="AA131" s="27"/>
      <c r="AB131" s="27"/>
      <c r="AC131" s="27"/>
      <c r="AL131" s="26"/>
      <c r="AM131" s="389" t="s">
        <v>267</v>
      </c>
      <c r="AN131" s="617"/>
      <c r="AO131" s="617"/>
      <c r="AP131" s="618"/>
    </row>
    <row r="132" spans="2:45" ht="12.75" customHeight="1">
      <c r="M132" s="27"/>
      <c r="N132" s="27"/>
      <c r="O132" s="27"/>
      <c r="P132" s="27"/>
      <c r="Q132" s="27"/>
      <c r="R132" s="27"/>
      <c r="S132" s="27"/>
      <c r="T132" s="28"/>
      <c r="U132" s="28"/>
      <c r="V132" s="28"/>
      <c r="W132" s="28"/>
      <c r="X132" s="28"/>
      <c r="Y132" s="28"/>
      <c r="Z132" s="28"/>
      <c r="AA132" s="27"/>
      <c r="AB132" s="27"/>
      <c r="AC132" s="27"/>
      <c r="AL132" s="26"/>
      <c r="AM132" s="619"/>
      <c r="AN132" s="620"/>
      <c r="AO132" s="620"/>
      <c r="AP132" s="621"/>
    </row>
    <row r="133" spans="2:45" ht="12.75" customHeight="1">
      <c r="M133" s="27"/>
      <c r="N133" s="27"/>
      <c r="O133" s="27"/>
      <c r="P133" s="27"/>
      <c r="Q133" s="27"/>
      <c r="R133" s="27"/>
      <c r="S133" s="27"/>
      <c r="T133" s="27"/>
      <c r="U133" s="27"/>
      <c r="V133" s="27"/>
      <c r="W133" s="27"/>
      <c r="X133" s="27"/>
      <c r="Y133" s="27"/>
      <c r="Z133" s="27"/>
      <c r="AA133" s="27"/>
      <c r="AB133" s="27"/>
      <c r="AC133" s="27"/>
      <c r="AL133" s="26"/>
      <c r="AM133" s="26"/>
      <c r="AN133" s="270"/>
      <c r="AO133" s="270"/>
    </row>
    <row r="134" spans="2:45" ht="6" customHeight="1">
      <c r="M134" s="27"/>
      <c r="N134" s="27"/>
      <c r="O134" s="27"/>
      <c r="P134" s="27"/>
      <c r="Q134" s="27"/>
      <c r="R134" s="27"/>
      <c r="S134" s="27"/>
      <c r="T134" s="27"/>
      <c r="U134" s="27"/>
      <c r="V134" s="27"/>
      <c r="W134" s="27"/>
      <c r="X134" s="27"/>
      <c r="Y134" s="27"/>
      <c r="Z134" s="27"/>
      <c r="AA134" s="27"/>
      <c r="AB134" s="27"/>
      <c r="AC134" s="27"/>
      <c r="AL134" s="26"/>
      <c r="AM134" s="26"/>
    </row>
    <row r="135" spans="2:45" ht="12.75" customHeight="1">
      <c r="B135" s="403" t="s">
        <v>2</v>
      </c>
      <c r="C135" s="404"/>
      <c r="D135" s="404"/>
      <c r="E135" s="404"/>
      <c r="F135" s="404"/>
      <c r="G135" s="404"/>
      <c r="H135" s="404"/>
      <c r="I135" s="404"/>
      <c r="J135" s="408" t="s">
        <v>10</v>
      </c>
      <c r="K135" s="408"/>
      <c r="L135" s="271" t="s">
        <v>3</v>
      </c>
      <c r="M135" s="408" t="s">
        <v>11</v>
      </c>
      <c r="N135" s="408"/>
      <c r="O135" s="409" t="s">
        <v>12</v>
      </c>
      <c r="P135" s="408"/>
      <c r="Q135" s="408"/>
      <c r="R135" s="408"/>
      <c r="S135" s="408"/>
      <c r="T135" s="408"/>
      <c r="U135" s="408" t="s">
        <v>13</v>
      </c>
      <c r="V135" s="408"/>
      <c r="W135" s="408"/>
      <c r="AD135" s="11"/>
      <c r="AE135" s="11"/>
      <c r="AF135" s="11"/>
      <c r="AG135" s="11"/>
      <c r="AH135" s="11"/>
      <c r="AI135" s="11"/>
      <c r="AJ135" s="11"/>
      <c r="AL135" s="543">
        <f>$AL$9</f>
        <v>0</v>
      </c>
      <c r="AM135" s="411"/>
      <c r="AN135" s="478" t="s">
        <v>4</v>
      </c>
      <c r="AO135" s="478"/>
      <c r="AP135" s="411">
        <v>4</v>
      </c>
      <c r="AQ135" s="411"/>
      <c r="AR135" s="478" t="s">
        <v>5</v>
      </c>
      <c r="AS135" s="481"/>
    </row>
    <row r="136" spans="2:45" ht="13.9" customHeight="1">
      <c r="B136" s="404"/>
      <c r="C136" s="404"/>
      <c r="D136" s="404"/>
      <c r="E136" s="404"/>
      <c r="F136" s="404"/>
      <c r="G136" s="404"/>
      <c r="H136" s="404"/>
      <c r="I136" s="404"/>
      <c r="J136" s="591">
        <f>$J$10</f>
        <v>0</v>
      </c>
      <c r="K136" s="579">
        <f>$K$10</f>
        <v>0</v>
      </c>
      <c r="L136" s="593">
        <f>$L$10</f>
        <v>0</v>
      </c>
      <c r="M136" s="582">
        <f>$M$10</f>
        <v>0</v>
      </c>
      <c r="N136" s="579">
        <f>$N$10</f>
        <v>0</v>
      </c>
      <c r="O136" s="582">
        <f>$O$10</f>
        <v>0</v>
      </c>
      <c r="P136" s="544">
        <f>$P$10</f>
        <v>0</v>
      </c>
      <c r="Q136" s="544">
        <f>$Q$10</f>
        <v>0</v>
      </c>
      <c r="R136" s="544">
        <f>$R$10</f>
        <v>0</v>
      </c>
      <c r="S136" s="544">
        <f>$S$10</f>
        <v>0</v>
      </c>
      <c r="T136" s="579">
        <f>$T$10</f>
        <v>0</v>
      </c>
      <c r="U136" s="582">
        <f>$U$10</f>
        <v>0</v>
      </c>
      <c r="V136" s="544">
        <f>$V$10</f>
        <v>0</v>
      </c>
      <c r="W136" s="579">
        <f>$W$10</f>
        <v>0</v>
      </c>
      <c r="AD136" s="11"/>
      <c r="AE136" s="11"/>
      <c r="AF136" s="11"/>
      <c r="AG136" s="11"/>
      <c r="AH136" s="11"/>
      <c r="AI136" s="11"/>
      <c r="AJ136" s="11"/>
      <c r="AL136" s="412"/>
      <c r="AM136" s="413"/>
      <c r="AN136" s="479"/>
      <c r="AO136" s="479"/>
      <c r="AP136" s="413"/>
      <c r="AQ136" s="413"/>
      <c r="AR136" s="479"/>
      <c r="AS136" s="482"/>
    </row>
    <row r="137" spans="2:45" ht="9" customHeight="1">
      <c r="B137" s="404"/>
      <c r="C137" s="404"/>
      <c r="D137" s="404"/>
      <c r="E137" s="404"/>
      <c r="F137" s="404"/>
      <c r="G137" s="404"/>
      <c r="H137" s="404"/>
      <c r="I137" s="404"/>
      <c r="J137" s="592"/>
      <c r="K137" s="580"/>
      <c r="L137" s="594"/>
      <c r="M137" s="583"/>
      <c r="N137" s="580"/>
      <c r="O137" s="583"/>
      <c r="P137" s="545"/>
      <c r="Q137" s="545"/>
      <c r="R137" s="545"/>
      <c r="S137" s="545"/>
      <c r="T137" s="580"/>
      <c r="U137" s="583"/>
      <c r="V137" s="545"/>
      <c r="W137" s="580"/>
      <c r="AD137" s="11"/>
      <c r="AE137" s="11"/>
      <c r="AF137" s="11"/>
      <c r="AG137" s="11"/>
      <c r="AH137" s="11"/>
      <c r="AI137" s="11"/>
      <c r="AJ137" s="11"/>
      <c r="AL137" s="414"/>
      <c r="AM137" s="415"/>
      <c r="AN137" s="480"/>
      <c r="AO137" s="480"/>
      <c r="AP137" s="415"/>
      <c r="AQ137" s="415"/>
      <c r="AR137" s="480"/>
      <c r="AS137" s="483"/>
    </row>
    <row r="138" spans="2:45" ht="6" customHeight="1">
      <c r="B138" s="406"/>
      <c r="C138" s="406"/>
      <c r="D138" s="406"/>
      <c r="E138" s="406"/>
      <c r="F138" s="406"/>
      <c r="G138" s="406"/>
      <c r="H138" s="406"/>
      <c r="I138" s="406"/>
      <c r="J138" s="592"/>
      <c r="K138" s="581"/>
      <c r="L138" s="595"/>
      <c r="M138" s="584"/>
      <c r="N138" s="581"/>
      <c r="O138" s="584"/>
      <c r="P138" s="546"/>
      <c r="Q138" s="546"/>
      <c r="R138" s="546"/>
      <c r="S138" s="546"/>
      <c r="T138" s="581"/>
      <c r="U138" s="584"/>
      <c r="V138" s="546"/>
      <c r="W138" s="581"/>
    </row>
    <row r="139" spans="2:45" ht="15" customHeight="1">
      <c r="B139" s="457" t="s">
        <v>36</v>
      </c>
      <c r="C139" s="458"/>
      <c r="D139" s="458"/>
      <c r="E139" s="458"/>
      <c r="F139" s="458"/>
      <c r="G139" s="458"/>
      <c r="H139" s="458"/>
      <c r="I139" s="459"/>
      <c r="J139" s="457" t="s">
        <v>6</v>
      </c>
      <c r="K139" s="458"/>
      <c r="L139" s="458"/>
      <c r="M139" s="458"/>
      <c r="N139" s="466"/>
      <c r="O139" s="469" t="s">
        <v>37</v>
      </c>
      <c r="P139" s="458"/>
      <c r="Q139" s="458"/>
      <c r="R139" s="458"/>
      <c r="S139" s="458"/>
      <c r="T139" s="458"/>
      <c r="U139" s="459"/>
      <c r="V139" s="272" t="s">
        <v>348</v>
      </c>
      <c r="W139" s="273"/>
      <c r="X139" s="273"/>
      <c r="Y139" s="472" t="s">
        <v>349</v>
      </c>
      <c r="Z139" s="472"/>
      <c r="AA139" s="472"/>
      <c r="AB139" s="472"/>
      <c r="AC139" s="472"/>
      <c r="AD139" s="472"/>
      <c r="AE139" s="472"/>
      <c r="AF139" s="472"/>
      <c r="AG139" s="472"/>
      <c r="AH139" s="472"/>
      <c r="AI139" s="273"/>
      <c r="AJ139" s="273"/>
      <c r="AK139" s="274"/>
      <c r="AL139" s="596" t="s">
        <v>310</v>
      </c>
      <c r="AM139" s="596"/>
      <c r="AN139" s="473" t="s">
        <v>350</v>
      </c>
      <c r="AO139" s="473"/>
      <c r="AP139" s="473"/>
      <c r="AQ139" s="473"/>
      <c r="AR139" s="473"/>
      <c r="AS139" s="474"/>
    </row>
    <row r="140" spans="2:45" ht="13.9" customHeight="1">
      <c r="B140" s="460"/>
      <c r="C140" s="461"/>
      <c r="D140" s="461"/>
      <c r="E140" s="461"/>
      <c r="F140" s="461"/>
      <c r="G140" s="461"/>
      <c r="H140" s="461"/>
      <c r="I140" s="462"/>
      <c r="J140" s="460"/>
      <c r="K140" s="461"/>
      <c r="L140" s="461"/>
      <c r="M140" s="461"/>
      <c r="N140" s="467"/>
      <c r="O140" s="470"/>
      <c r="P140" s="461"/>
      <c r="Q140" s="461"/>
      <c r="R140" s="461"/>
      <c r="S140" s="461"/>
      <c r="T140" s="461"/>
      <c r="U140" s="462"/>
      <c r="V140" s="420" t="s">
        <v>7</v>
      </c>
      <c r="W140" s="421"/>
      <c r="X140" s="421"/>
      <c r="Y140" s="422"/>
      <c r="Z140" s="426" t="s">
        <v>16</v>
      </c>
      <c r="AA140" s="427"/>
      <c r="AB140" s="427"/>
      <c r="AC140" s="428"/>
      <c r="AD140" s="432" t="s">
        <v>17</v>
      </c>
      <c r="AE140" s="433"/>
      <c r="AF140" s="433"/>
      <c r="AG140" s="434"/>
      <c r="AH140" s="660" t="s">
        <v>60</v>
      </c>
      <c r="AI140" s="478"/>
      <c r="AJ140" s="478"/>
      <c r="AK140" s="481"/>
      <c r="AL140" s="597" t="s">
        <v>38</v>
      </c>
      <c r="AM140" s="597"/>
      <c r="AN140" s="448" t="s">
        <v>19</v>
      </c>
      <c r="AO140" s="449"/>
      <c r="AP140" s="449"/>
      <c r="AQ140" s="449"/>
      <c r="AR140" s="450"/>
      <c r="AS140" s="451"/>
    </row>
    <row r="141" spans="2:45" ht="13.9" customHeight="1">
      <c r="B141" s="463"/>
      <c r="C141" s="464"/>
      <c r="D141" s="464"/>
      <c r="E141" s="464"/>
      <c r="F141" s="464"/>
      <c r="G141" s="464"/>
      <c r="H141" s="464"/>
      <c r="I141" s="465"/>
      <c r="J141" s="463"/>
      <c r="K141" s="464"/>
      <c r="L141" s="464"/>
      <c r="M141" s="464"/>
      <c r="N141" s="468"/>
      <c r="O141" s="471"/>
      <c r="P141" s="464"/>
      <c r="Q141" s="464"/>
      <c r="R141" s="464"/>
      <c r="S141" s="464"/>
      <c r="T141" s="464"/>
      <c r="U141" s="465"/>
      <c r="V141" s="423"/>
      <c r="W141" s="424"/>
      <c r="X141" s="424"/>
      <c r="Y141" s="425"/>
      <c r="Z141" s="429"/>
      <c r="AA141" s="430"/>
      <c r="AB141" s="430"/>
      <c r="AC141" s="431"/>
      <c r="AD141" s="435"/>
      <c r="AE141" s="436"/>
      <c r="AF141" s="436"/>
      <c r="AG141" s="437"/>
      <c r="AH141" s="661"/>
      <c r="AI141" s="480"/>
      <c r="AJ141" s="480"/>
      <c r="AK141" s="483"/>
      <c r="AL141" s="598"/>
      <c r="AM141" s="598"/>
      <c r="AN141" s="454"/>
      <c r="AO141" s="454"/>
      <c r="AP141" s="454"/>
      <c r="AQ141" s="454"/>
      <c r="AR141" s="454"/>
      <c r="AS141" s="455"/>
    </row>
    <row r="142" spans="2:45" ht="18" customHeight="1">
      <c r="B142" s="653">
        <f>'報告書（事業主控）記載用'!B142</f>
        <v>0</v>
      </c>
      <c r="C142" s="654"/>
      <c r="D142" s="654"/>
      <c r="E142" s="654"/>
      <c r="F142" s="654"/>
      <c r="G142" s="654"/>
      <c r="H142" s="654"/>
      <c r="I142" s="655"/>
      <c r="J142" s="653">
        <f>'報告書（事業主控）記載用'!J142</f>
        <v>0</v>
      </c>
      <c r="K142" s="654"/>
      <c r="L142" s="654"/>
      <c r="M142" s="654"/>
      <c r="N142" s="656"/>
      <c r="O142" s="277">
        <f>'報告書（事業主控）記載用'!O142</f>
        <v>0</v>
      </c>
      <c r="P142" s="278" t="s">
        <v>31</v>
      </c>
      <c r="Q142" s="277">
        <f>'報告書（事業主控）記載用'!Q142</f>
        <v>0</v>
      </c>
      <c r="R142" s="278" t="s">
        <v>32</v>
      </c>
      <c r="S142" s="277">
        <f>'報告書（事業主控）記載用'!S142</f>
        <v>0</v>
      </c>
      <c r="T142" s="506" t="s">
        <v>33</v>
      </c>
      <c r="U142" s="506"/>
      <c r="V142" s="633">
        <f>'報告書（事業主控）記載用'!V142</f>
        <v>0</v>
      </c>
      <c r="W142" s="634"/>
      <c r="X142" s="634"/>
      <c r="Y142" s="279" t="s">
        <v>8</v>
      </c>
      <c r="Z142" s="285"/>
      <c r="AA142" s="286"/>
      <c r="AB142" s="286"/>
      <c r="AC142" s="279" t="s">
        <v>8</v>
      </c>
      <c r="AD142" s="285"/>
      <c r="AE142" s="286"/>
      <c r="AF142" s="286"/>
      <c r="AG142" s="282" t="s">
        <v>8</v>
      </c>
      <c r="AH142" s="662">
        <f>'報告書（事業主控）記載用'!AH142</f>
        <v>0</v>
      </c>
      <c r="AI142" s="663"/>
      <c r="AJ142" s="663"/>
      <c r="AK142" s="664"/>
      <c r="AL142" s="285"/>
      <c r="AM142" s="287"/>
      <c r="AN142" s="630">
        <f>'報告書（事業主控）記載用'!AN142</f>
        <v>0</v>
      </c>
      <c r="AO142" s="631"/>
      <c r="AP142" s="631"/>
      <c r="AQ142" s="631"/>
      <c r="AR142" s="631"/>
      <c r="AS142" s="282" t="s">
        <v>8</v>
      </c>
    </row>
    <row r="143" spans="2:45" ht="18" customHeight="1">
      <c r="B143" s="647"/>
      <c r="C143" s="648"/>
      <c r="D143" s="648"/>
      <c r="E143" s="648"/>
      <c r="F143" s="648"/>
      <c r="G143" s="648"/>
      <c r="H143" s="648"/>
      <c r="I143" s="649"/>
      <c r="J143" s="647"/>
      <c r="K143" s="648"/>
      <c r="L143" s="648"/>
      <c r="M143" s="648"/>
      <c r="N143" s="651"/>
      <c r="O143" s="33">
        <f>'報告書（事業主控）記載用'!O143</f>
        <v>0</v>
      </c>
      <c r="P143" s="237" t="s">
        <v>31</v>
      </c>
      <c r="Q143" s="33">
        <f>'報告書（事業主控）記載用'!Q143</f>
        <v>0</v>
      </c>
      <c r="R143" s="237" t="s">
        <v>32</v>
      </c>
      <c r="S143" s="33">
        <f>'報告書（事業主控）記載用'!S143</f>
        <v>0</v>
      </c>
      <c r="T143" s="652" t="s">
        <v>34</v>
      </c>
      <c r="U143" s="652"/>
      <c r="V143" s="623">
        <f>'報告書（事業主控）記載用'!V143</f>
        <v>0</v>
      </c>
      <c r="W143" s="624"/>
      <c r="X143" s="624"/>
      <c r="Y143" s="624"/>
      <c r="Z143" s="623">
        <f>'報告書（事業主控）記載用'!Z143</f>
        <v>0</v>
      </c>
      <c r="AA143" s="624"/>
      <c r="AB143" s="624"/>
      <c r="AC143" s="624"/>
      <c r="AD143" s="623">
        <f>'報告書（事業主控）記載用'!AD143</f>
        <v>0</v>
      </c>
      <c r="AE143" s="624"/>
      <c r="AF143" s="624"/>
      <c r="AG143" s="626"/>
      <c r="AH143" s="627">
        <f>'報告書（事業主控）記載用'!AH143</f>
        <v>0</v>
      </c>
      <c r="AI143" s="628"/>
      <c r="AJ143" s="628"/>
      <c r="AK143" s="629"/>
      <c r="AL143" s="494">
        <f>'報告書（事業主控）記載用'!AL143</f>
        <v>0</v>
      </c>
      <c r="AM143" s="625"/>
      <c r="AN143" s="623">
        <f>'報告書（事業主控）記載用'!AN143</f>
        <v>0</v>
      </c>
      <c r="AO143" s="624"/>
      <c r="AP143" s="624"/>
      <c r="AQ143" s="624"/>
      <c r="AR143" s="624"/>
      <c r="AS143" s="240"/>
    </row>
    <row r="144" spans="2:45" ht="18" customHeight="1">
      <c r="B144" s="644">
        <f>'報告書（事業主控）記載用'!B144</f>
        <v>0</v>
      </c>
      <c r="C144" s="645"/>
      <c r="D144" s="645"/>
      <c r="E144" s="645"/>
      <c r="F144" s="645"/>
      <c r="G144" s="645"/>
      <c r="H144" s="645"/>
      <c r="I144" s="646"/>
      <c r="J144" s="644">
        <f>'報告書（事業主控）記載用'!J144</f>
        <v>0</v>
      </c>
      <c r="K144" s="645"/>
      <c r="L144" s="645"/>
      <c r="M144" s="645"/>
      <c r="N144" s="650"/>
      <c r="O144" s="32">
        <f>'報告書（事業主控）記載用'!O144</f>
        <v>0</v>
      </c>
      <c r="P144" s="11" t="s">
        <v>31</v>
      </c>
      <c r="Q144" s="32">
        <f>'報告書（事業主控）記載用'!Q144</f>
        <v>0</v>
      </c>
      <c r="R144" s="11" t="s">
        <v>32</v>
      </c>
      <c r="S144" s="32">
        <f>'報告書（事業主控）記載用'!S144</f>
        <v>0</v>
      </c>
      <c r="T144" s="512" t="s">
        <v>33</v>
      </c>
      <c r="U144" s="512"/>
      <c r="V144" s="633">
        <f>'報告書（事業主控）記載用'!V144</f>
        <v>0</v>
      </c>
      <c r="W144" s="634"/>
      <c r="X144" s="634"/>
      <c r="Y144" s="284"/>
      <c r="Z144" s="285"/>
      <c r="AA144" s="286"/>
      <c r="AB144" s="286"/>
      <c r="AC144" s="284"/>
      <c r="AD144" s="285"/>
      <c r="AE144" s="286"/>
      <c r="AF144" s="286"/>
      <c r="AG144" s="284"/>
      <c r="AH144" s="630">
        <f>'報告書（事業主控）記載用'!AH144</f>
        <v>0</v>
      </c>
      <c r="AI144" s="631"/>
      <c r="AJ144" s="631"/>
      <c r="AK144" s="632"/>
      <c r="AL144" s="285"/>
      <c r="AM144" s="287"/>
      <c r="AN144" s="630">
        <f>'報告書（事業主控）記載用'!AN144</f>
        <v>0</v>
      </c>
      <c r="AO144" s="631"/>
      <c r="AP144" s="631"/>
      <c r="AQ144" s="631"/>
      <c r="AR144" s="631"/>
      <c r="AS144" s="288"/>
    </row>
    <row r="145" spans="2:45" ht="18" customHeight="1">
      <c r="B145" s="647"/>
      <c r="C145" s="648"/>
      <c r="D145" s="648"/>
      <c r="E145" s="648"/>
      <c r="F145" s="648"/>
      <c r="G145" s="648"/>
      <c r="H145" s="648"/>
      <c r="I145" s="649"/>
      <c r="J145" s="647"/>
      <c r="K145" s="648"/>
      <c r="L145" s="648"/>
      <c r="M145" s="648"/>
      <c r="N145" s="651"/>
      <c r="O145" s="33">
        <f>'報告書（事業主控）記載用'!O145</f>
        <v>0</v>
      </c>
      <c r="P145" s="237" t="s">
        <v>31</v>
      </c>
      <c r="Q145" s="33">
        <f>'報告書（事業主控）記載用'!Q145</f>
        <v>0</v>
      </c>
      <c r="R145" s="237" t="s">
        <v>32</v>
      </c>
      <c r="S145" s="33">
        <f>'報告書（事業主控）記載用'!S145</f>
        <v>0</v>
      </c>
      <c r="T145" s="652" t="s">
        <v>34</v>
      </c>
      <c r="U145" s="652"/>
      <c r="V145" s="627">
        <f>'報告書（事業主控）記載用'!V145</f>
        <v>0</v>
      </c>
      <c r="W145" s="628"/>
      <c r="X145" s="628"/>
      <c r="Y145" s="628"/>
      <c r="Z145" s="627">
        <f>'報告書（事業主控）記載用'!Z145</f>
        <v>0</v>
      </c>
      <c r="AA145" s="628"/>
      <c r="AB145" s="628"/>
      <c r="AC145" s="628"/>
      <c r="AD145" s="627">
        <f>'報告書（事業主控）記載用'!AD145</f>
        <v>0</v>
      </c>
      <c r="AE145" s="628"/>
      <c r="AF145" s="628"/>
      <c r="AG145" s="628"/>
      <c r="AH145" s="627">
        <f>'報告書（事業主控）記載用'!AH145</f>
        <v>0</v>
      </c>
      <c r="AI145" s="628"/>
      <c r="AJ145" s="628"/>
      <c r="AK145" s="629"/>
      <c r="AL145" s="494">
        <f>'報告書（事業主控）記載用'!AL145</f>
        <v>0</v>
      </c>
      <c r="AM145" s="625"/>
      <c r="AN145" s="623">
        <f>'報告書（事業主控）記載用'!AN145</f>
        <v>0</v>
      </c>
      <c r="AO145" s="624"/>
      <c r="AP145" s="624"/>
      <c r="AQ145" s="624"/>
      <c r="AR145" s="624"/>
      <c r="AS145" s="240"/>
    </row>
    <row r="146" spans="2:45" ht="18" customHeight="1">
      <c r="B146" s="644">
        <f>'報告書（事業主控）記載用'!B146</f>
        <v>0</v>
      </c>
      <c r="C146" s="645"/>
      <c r="D146" s="645"/>
      <c r="E146" s="645"/>
      <c r="F146" s="645"/>
      <c r="G146" s="645"/>
      <c r="H146" s="645"/>
      <c r="I146" s="646"/>
      <c r="J146" s="644">
        <f>'報告書（事業主控）記載用'!J146</f>
        <v>0</v>
      </c>
      <c r="K146" s="645"/>
      <c r="L146" s="645"/>
      <c r="M146" s="645"/>
      <c r="N146" s="650"/>
      <c r="O146" s="32">
        <f>'報告書（事業主控）記載用'!O146</f>
        <v>0</v>
      </c>
      <c r="P146" s="11" t="s">
        <v>31</v>
      </c>
      <c r="Q146" s="32">
        <f>'報告書（事業主控）記載用'!Q146</f>
        <v>0</v>
      </c>
      <c r="R146" s="11" t="s">
        <v>32</v>
      </c>
      <c r="S146" s="32">
        <f>'報告書（事業主控）記載用'!S146</f>
        <v>0</v>
      </c>
      <c r="T146" s="512" t="s">
        <v>33</v>
      </c>
      <c r="U146" s="512"/>
      <c r="V146" s="633">
        <f>'報告書（事業主控）記載用'!V146</f>
        <v>0</v>
      </c>
      <c r="W146" s="634"/>
      <c r="X146" s="634"/>
      <c r="Y146" s="284"/>
      <c r="Z146" s="285"/>
      <c r="AA146" s="286"/>
      <c r="AB146" s="286"/>
      <c r="AC146" s="284"/>
      <c r="AD146" s="285"/>
      <c r="AE146" s="286"/>
      <c r="AF146" s="286"/>
      <c r="AG146" s="284"/>
      <c r="AH146" s="630">
        <f>'報告書（事業主控）記載用'!AH146</f>
        <v>0</v>
      </c>
      <c r="AI146" s="631"/>
      <c r="AJ146" s="631"/>
      <c r="AK146" s="632"/>
      <c r="AL146" s="285"/>
      <c r="AM146" s="287"/>
      <c r="AN146" s="630">
        <f>'報告書（事業主控）記載用'!AN146</f>
        <v>0</v>
      </c>
      <c r="AO146" s="631"/>
      <c r="AP146" s="631"/>
      <c r="AQ146" s="631"/>
      <c r="AR146" s="631"/>
      <c r="AS146" s="288"/>
    </row>
    <row r="147" spans="2:45" ht="18" customHeight="1">
      <c r="B147" s="647"/>
      <c r="C147" s="648"/>
      <c r="D147" s="648"/>
      <c r="E147" s="648"/>
      <c r="F147" s="648"/>
      <c r="G147" s="648"/>
      <c r="H147" s="648"/>
      <c r="I147" s="649"/>
      <c r="J147" s="647"/>
      <c r="K147" s="648"/>
      <c r="L147" s="648"/>
      <c r="M147" s="648"/>
      <c r="N147" s="651"/>
      <c r="O147" s="33">
        <f>'報告書（事業主控）記載用'!O147</f>
        <v>0</v>
      </c>
      <c r="P147" s="237" t="s">
        <v>31</v>
      </c>
      <c r="Q147" s="33">
        <f>'報告書（事業主控）記載用'!Q147</f>
        <v>0</v>
      </c>
      <c r="R147" s="237" t="s">
        <v>32</v>
      </c>
      <c r="S147" s="33">
        <f>'報告書（事業主控）記載用'!S147</f>
        <v>0</v>
      </c>
      <c r="T147" s="652" t="s">
        <v>34</v>
      </c>
      <c r="U147" s="652"/>
      <c r="V147" s="627">
        <f>'報告書（事業主控）記載用'!V147</f>
        <v>0</v>
      </c>
      <c r="W147" s="628"/>
      <c r="X147" s="628"/>
      <c r="Y147" s="628"/>
      <c r="Z147" s="627">
        <f>'報告書（事業主控）記載用'!Z147</f>
        <v>0</v>
      </c>
      <c r="AA147" s="628"/>
      <c r="AB147" s="628"/>
      <c r="AC147" s="628"/>
      <c r="AD147" s="627">
        <f>'報告書（事業主控）記載用'!AD147</f>
        <v>0</v>
      </c>
      <c r="AE147" s="628"/>
      <c r="AF147" s="628"/>
      <c r="AG147" s="628"/>
      <c r="AH147" s="627">
        <f>'報告書（事業主控）記載用'!AH147</f>
        <v>0</v>
      </c>
      <c r="AI147" s="628"/>
      <c r="AJ147" s="628"/>
      <c r="AK147" s="629"/>
      <c r="AL147" s="494">
        <f>'報告書（事業主控）記載用'!AL147</f>
        <v>0</v>
      </c>
      <c r="AM147" s="625"/>
      <c r="AN147" s="623">
        <f>'報告書（事業主控）記載用'!AN147</f>
        <v>0</v>
      </c>
      <c r="AO147" s="624"/>
      <c r="AP147" s="624"/>
      <c r="AQ147" s="624"/>
      <c r="AR147" s="624"/>
      <c r="AS147" s="240"/>
    </row>
    <row r="148" spans="2:45" ht="18" customHeight="1">
      <c r="B148" s="644">
        <f>'報告書（事業主控）記載用'!B148</f>
        <v>0</v>
      </c>
      <c r="C148" s="645"/>
      <c r="D148" s="645"/>
      <c r="E148" s="645"/>
      <c r="F148" s="645"/>
      <c r="G148" s="645"/>
      <c r="H148" s="645"/>
      <c r="I148" s="646"/>
      <c r="J148" s="644">
        <f>'報告書（事業主控）記載用'!J148</f>
        <v>0</v>
      </c>
      <c r="K148" s="645"/>
      <c r="L148" s="645"/>
      <c r="M148" s="645"/>
      <c r="N148" s="650"/>
      <c r="O148" s="32">
        <f>'報告書（事業主控）記載用'!O148</f>
        <v>0</v>
      </c>
      <c r="P148" s="11" t="s">
        <v>31</v>
      </c>
      <c r="Q148" s="32">
        <f>'報告書（事業主控）記載用'!Q148</f>
        <v>0</v>
      </c>
      <c r="R148" s="11" t="s">
        <v>32</v>
      </c>
      <c r="S148" s="32">
        <f>'報告書（事業主控）記載用'!S148</f>
        <v>0</v>
      </c>
      <c r="T148" s="512" t="s">
        <v>33</v>
      </c>
      <c r="U148" s="512"/>
      <c r="V148" s="633">
        <f>'報告書（事業主控）記載用'!V148</f>
        <v>0</v>
      </c>
      <c r="W148" s="634"/>
      <c r="X148" s="634"/>
      <c r="Y148" s="284"/>
      <c r="Z148" s="285"/>
      <c r="AA148" s="286"/>
      <c r="AB148" s="286"/>
      <c r="AC148" s="284"/>
      <c r="AD148" s="285"/>
      <c r="AE148" s="286"/>
      <c r="AF148" s="286"/>
      <c r="AG148" s="284"/>
      <c r="AH148" s="630">
        <f>'報告書（事業主控）記載用'!AH148</f>
        <v>0</v>
      </c>
      <c r="AI148" s="631"/>
      <c r="AJ148" s="631"/>
      <c r="AK148" s="632"/>
      <c r="AL148" s="285"/>
      <c r="AM148" s="287"/>
      <c r="AN148" s="630">
        <f>'報告書（事業主控）記載用'!AN148</f>
        <v>0</v>
      </c>
      <c r="AO148" s="631"/>
      <c r="AP148" s="631"/>
      <c r="AQ148" s="631"/>
      <c r="AR148" s="631"/>
      <c r="AS148" s="288"/>
    </row>
    <row r="149" spans="2:45" ht="18" customHeight="1">
      <c r="B149" s="647"/>
      <c r="C149" s="648"/>
      <c r="D149" s="648"/>
      <c r="E149" s="648"/>
      <c r="F149" s="648"/>
      <c r="G149" s="648"/>
      <c r="H149" s="648"/>
      <c r="I149" s="649"/>
      <c r="J149" s="647"/>
      <c r="K149" s="648"/>
      <c r="L149" s="648"/>
      <c r="M149" s="648"/>
      <c r="N149" s="651"/>
      <c r="O149" s="33">
        <f>'報告書（事業主控）記載用'!O149</f>
        <v>0</v>
      </c>
      <c r="P149" s="237" t="s">
        <v>31</v>
      </c>
      <c r="Q149" s="33">
        <f>'報告書（事業主控）記載用'!Q149</f>
        <v>0</v>
      </c>
      <c r="R149" s="237" t="s">
        <v>32</v>
      </c>
      <c r="S149" s="33">
        <f>'報告書（事業主控）記載用'!S149</f>
        <v>0</v>
      </c>
      <c r="T149" s="652" t="s">
        <v>34</v>
      </c>
      <c r="U149" s="652"/>
      <c r="V149" s="627">
        <f>'報告書（事業主控）記載用'!V149</f>
        <v>0</v>
      </c>
      <c r="W149" s="628"/>
      <c r="X149" s="628"/>
      <c r="Y149" s="628"/>
      <c r="Z149" s="627">
        <f>'報告書（事業主控）記載用'!Z149</f>
        <v>0</v>
      </c>
      <c r="AA149" s="628"/>
      <c r="AB149" s="628"/>
      <c r="AC149" s="628"/>
      <c r="AD149" s="627">
        <f>'報告書（事業主控）記載用'!AD149</f>
        <v>0</v>
      </c>
      <c r="AE149" s="628"/>
      <c r="AF149" s="628"/>
      <c r="AG149" s="628"/>
      <c r="AH149" s="627">
        <f>'報告書（事業主控）記載用'!AH149</f>
        <v>0</v>
      </c>
      <c r="AI149" s="628"/>
      <c r="AJ149" s="628"/>
      <c r="AK149" s="629"/>
      <c r="AL149" s="494">
        <f>'報告書（事業主控）記載用'!AL149</f>
        <v>0</v>
      </c>
      <c r="AM149" s="625"/>
      <c r="AN149" s="623">
        <f>'報告書（事業主控）記載用'!AN149</f>
        <v>0</v>
      </c>
      <c r="AO149" s="624"/>
      <c r="AP149" s="624"/>
      <c r="AQ149" s="624"/>
      <c r="AR149" s="624"/>
      <c r="AS149" s="240"/>
    </row>
    <row r="150" spans="2:45" ht="18" customHeight="1">
      <c r="B150" s="644">
        <f>'報告書（事業主控）記載用'!B150</f>
        <v>0</v>
      </c>
      <c r="C150" s="645"/>
      <c r="D150" s="645"/>
      <c r="E150" s="645"/>
      <c r="F150" s="645"/>
      <c r="G150" s="645"/>
      <c r="H150" s="645"/>
      <c r="I150" s="646"/>
      <c r="J150" s="644">
        <f>'報告書（事業主控）記載用'!J150</f>
        <v>0</v>
      </c>
      <c r="K150" s="645"/>
      <c r="L150" s="645"/>
      <c r="M150" s="645"/>
      <c r="N150" s="650"/>
      <c r="O150" s="32">
        <f>'報告書（事業主控）記載用'!O150</f>
        <v>0</v>
      </c>
      <c r="P150" s="11" t="s">
        <v>31</v>
      </c>
      <c r="Q150" s="32">
        <f>'報告書（事業主控）記載用'!Q150</f>
        <v>0</v>
      </c>
      <c r="R150" s="11" t="s">
        <v>32</v>
      </c>
      <c r="S150" s="32">
        <f>'報告書（事業主控）記載用'!S150</f>
        <v>0</v>
      </c>
      <c r="T150" s="512" t="s">
        <v>33</v>
      </c>
      <c r="U150" s="512"/>
      <c r="V150" s="633">
        <f>'報告書（事業主控）記載用'!V150</f>
        <v>0</v>
      </c>
      <c r="W150" s="634"/>
      <c r="X150" s="634"/>
      <c r="Y150" s="284"/>
      <c r="Z150" s="285"/>
      <c r="AA150" s="286"/>
      <c r="AB150" s="286"/>
      <c r="AC150" s="284"/>
      <c r="AD150" s="285"/>
      <c r="AE150" s="286"/>
      <c r="AF150" s="286"/>
      <c r="AG150" s="284"/>
      <c r="AH150" s="630">
        <f>'報告書（事業主控）記載用'!AH150</f>
        <v>0</v>
      </c>
      <c r="AI150" s="631"/>
      <c r="AJ150" s="631"/>
      <c r="AK150" s="632"/>
      <c r="AL150" s="285"/>
      <c r="AM150" s="287"/>
      <c r="AN150" s="630">
        <f>'報告書（事業主控）記載用'!AN150</f>
        <v>0</v>
      </c>
      <c r="AO150" s="631"/>
      <c r="AP150" s="631"/>
      <c r="AQ150" s="631"/>
      <c r="AR150" s="631"/>
      <c r="AS150" s="288"/>
    </row>
    <row r="151" spans="2:45" ht="18" customHeight="1">
      <c r="B151" s="647"/>
      <c r="C151" s="648"/>
      <c r="D151" s="648"/>
      <c r="E151" s="648"/>
      <c r="F151" s="648"/>
      <c r="G151" s="648"/>
      <c r="H151" s="648"/>
      <c r="I151" s="649"/>
      <c r="J151" s="647"/>
      <c r="K151" s="648"/>
      <c r="L151" s="648"/>
      <c r="M151" s="648"/>
      <c r="N151" s="651"/>
      <c r="O151" s="33">
        <f>'報告書（事業主控）記載用'!O151</f>
        <v>0</v>
      </c>
      <c r="P151" s="237" t="s">
        <v>31</v>
      </c>
      <c r="Q151" s="33">
        <f>'報告書（事業主控）記載用'!Q151</f>
        <v>0</v>
      </c>
      <c r="R151" s="237" t="s">
        <v>32</v>
      </c>
      <c r="S151" s="33">
        <f>'報告書（事業主控）記載用'!S151</f>
        <v>0</v>
      </c>
      <c r="T151" s="652" t="s">
        <v>34</v>
      </c>
      <c r="U151" s="652"/>
      <c r="V151" s="627">
        <f>'報告書（事業主控）記載用'!V151</f>
        <v>0</v>
      </c>
      <c r="W151" s="628"/>
      <c r="X151" s="628"/>
      <c r="Y151" s="628"/>
      <c r="Z151" s="627">
        <f>'報告書（事業主控）記載用'!Z151</f>
        <v>0</v>
      </c>
      <c r="AA151" s="628"/>
      <c r="AB151" s="628"/>
      <c r="AC151" s="628"/>
      <c r="AD151" s="627">
        <f>'報告書（事業主控）記載用'!AD151</f>
        <v>0</v>
      </c>
      <c r="AE151" s="628"/>
      <c r="AF151" s="628"/>
      <c r="AG151" s="628"/>
      <c r="AH151" s="627">
        <f>'報告書（事業主控）記載用'!AH151</f>
        <v>0</v>
      </c>
      <c r="AI151" s="628"/>
      <c r="AJ151" s="628"/>
      <c r="AK151" s="629"/>
      <c r="AL151" s="494">
        <f>'報告書（事業主控）記載用'!AL151</f>
        <v>0</v>
      </c>
      <c r="AM151" s="625"/>
      <c r="AN151" s="623">
        <f>'報告書（事業主控）記載用'!AN151</f>
        <v>0</v>
      </c>
      <c r="AO151" s="624"/>
      <c r="AP151" s="624"/>
      <c r="AQ151" s="624"/>
      <c r="AR151" s="624"/>
      <c r="AS151" s="240"/>
    </row>
    <row r="152" spans="2:45" ht="18" customHeight="1">
      <c r="B152" s="644">
        <f>'報告書（事業主控）記載用'!B152</f>
        <v>0</v>
      </c>
      <c r="C152" s="645"/>
      <c r="D152" s="645"/>
      <c r="E152" s="645"/>
      <c r="F152" s="645"/>
      <c r="G152" s="645"/>
      <c r="H152" s="645"/>
      <c r="I152" s="646"/>
      <c r="J152" s="644">
        <f>'報告書（事業主控）記載用'!J152</f>
        <v>0</v>
      </c>
      <c r="K152" s="645"/>
      <c r="L152" s="645"/>
      <c r="M152" s="645"/>
      <c r="N152" s="650"/>
      <c r="O152" s="32">
        <f>'報告書（事業主控）記載用'!O152</f>
        <v>0</v>
      </c>
      <c r="P152" s="11" t="s">
        <v>31</v>
      </c>
      <c r="Q152" s="32">
        <f>'報告書（事業主控）記載用'!Q152</f>
        <v>0</v>
      </c>
      <c r="R152" s="11" t="s">
        <v>32</v>
      </c>
      <c r="S152" s="32">
        <f>'報告書（事業主控）記載用'!S152</f>
        <v>0</v>
      </c>
      <c r="T152" s="512" t="s">
        <v>33</v>
      </c>
      <c r="U152" s="512"/>
      <c r="V152" s="633">
        <f>'報告書（事業主控）記載用'!V152</f>
        <v>0</v>
      </c>
      <c r="W152" s="634"/>
      <c r="X152" s="634"/>
      <c r="Y152" s="284"/>
      <c r="Z152" s="285"/>
      <c r="AA152" s="286"/>
      <c r="AB152" s="286"/>
      <c r="AC152" s="284"/>
      <c r="AD152" s="285"/>
      <c r="AE152" s="286"/>
      <c r="AF152" s="286"/>
      <c r="AG152" s="284"/>
      <c r="AH152" s="630">
        <f>'報告書（事業主控）記載用'!AH152</f>
        <v>0</v>
      </c>
      <c r="AI152" s="631"/>
      <c r="AJ152" s="631"/>
      <c r="AK152" s="632"/>
      <c r="AL152" s="285"/>
      <c r="AM152" s="287"/>
      <c r="AN152" s="630">
        <f>'報告書（事業主控）記載用'!AN152</f>
        <v>0</v>
      </c>
      <c r="AO152" s="631"/>
      <c r="AP152" s="631"/>
      <c r="AQ152" s="631"/>
      <c r="AR152" s="631"/>
      <c r="AS152" s="288"/>
    </row>
    <row r="153" spans="2:45" ht="18" customHeight="1">
      <c r="B153" s="647"/>
      <c r="C153" s="648"/>
      <c r="D153" s="648"/>
      <c r="E153" s="648"/>
      <c r="F153" s="648"/>
      <c r="G153" s="648"/>
      <c r="H153" s="648"/>
      <c r="I153" s="649"/>
      <c r="J153" s="647"/>
      <c r="K153" s="648"/>
      <c r="L153" s="648"/>
      <c r="M153" s="648"/>
      <c r="N153" s="651"/>
      <c r="O153" s="33">
        <f>'報告書（事業主控）記載用'!O153</f>
        <v>0</v>
      </c>
      <c r="P153" s="237" t="s">
        <v>31</v>
      </c>
      <c r="Q153" s="33">
        <f>'報告書（事業主控）記載用'!Q153</f>
        <v>0</v>
      </c>
      <c r="R153" s="237" t="s">
        <v>32</v>
      </c>
      <c r="S153" s="33">
        <f>'報告書（事業主控）記載用'!S153</f>
        <v>0</v>
      </c>
      <c r="T153" s="652" t="s">
        <v>34</v>
      </c>
      <c r="U153" s="652"/>
      <c r="V153" s="627">
        <f>'報告書（事業主控）記載用'!V153</f>
        <v>0</v>
      </c>
      <c r="W153" s="628"/>
      <c r="X153" s="628"/>
      <c r="Y153" s="628"/>
      <c r="Z153" s="627">
        <f>'報告書（事業主控）記載用'!Z153</f>
        <v>0</v>
      </c>
      <c r="AA153" s="628"/>
      <c r="AB153" s="628"/>
      <c r="AC153" s="628"/>
      <c r="AD153" s="627">
        <f>'報告書（事業主控）記載用'!AD153</f>
        <v>0</v>
      </c>
      <c r="AE153" s="628"/>
      <c r="AF153" s="628"/>
      <c r="AG153" s="628"/>
      <c r="AH153" s="627">
        <f>'報告書（事業主控）記載用'!AH153</f>
        <v>0</v>
      </c>
      <c r="AI153" s="628"/>
      <c r="AJ153" s="628"/>
      <c r="AK153" s="629"/>
      <c r="AL153" s="494">
        <f>'報告書（事業主控）記載用'!AL153</f>
        <v>0</v>
      </c>
      <c r="AM153" s="625"/>
      <c r="AN153" s="623">
        <f>'報告書（事業主控）記載用'!AN153</f>
        <v>0</v>
      </c>
      <c r="AO153" s="624"/>
      <c r="AP153" s="624"/>
      <c r="AQ153" s="624"/>
      <c r="AR153" s="624"/>
      <c r="AS153" s="240"/>
    </row>
    <row r="154" spans="2:45" ht="18" customHeight="1">
      <c r="B154" s="644">
        <f>'報告書（事業主控）記載用'!B154</f>
        <v>0</v>
      </c>
      <c r="C154" s="645"/>
      <c r="D154" s="645"/>
      <c r="E154" s="645"/>
      <c r="F154" s="645"/>
      <c r="G154" s="645"/>
      <c r="H154" s="645"/>
      <c r="I154" s="646"/>
      <c r="J154" s="644">
        <f>'報告書（事業主控）記載用'!J154</f>
        <v>0</v>
      </c>
      <c r="K154" s="645"/>
      <c r="L154" s="645"/>
      <c r="M154" s="645"/>
      <c r="N154" s="650"/>
      <c r="O154" s="32">
        <f>'報告書（事業主控）記載用'!O154</f>
        <v>0</v>
      </c>
      <c r="P154" s="11" t="s">
        <v>31</v>
      </c>
      <c r="Q154" s="32">
        <f>'報告書（事業主控）記載用'!Q154</f>
        <v>0</v>
      </c>
      <c r="R154" s="11" t="s">
        <v>32</v>
      </c>
      <c r="S154" s="32">
        <f>'報告書（事業主控）記載用'!S154</f>
        <v>0</v>
      </c>
      <c r="T154" s="512" t="s">
        <v>33</v>
      </c>
      <c r="U154" s="512"/>
      <c r="V154" s="633">
        <f>'報告書（事業主控）記載用'!V154</f>
        <v>0</v>
      </c>
      <c r="W154" s="634"/>
      <c r="X154" s="634"/>
      <c r="Y154" s="284"/>
      <c r="Z154" s="285"/>
      <c r="AA154" s="286"/>
      <c r="AB154" s="286"/>
      <c r="AC154" s="284"/>
      <c r="AD154" s="285"/>
      <c r="AE154" s="286"/>
      <c r="AF154" s="286"/>
      <c r="AG154" s="284"/>
      <c r="AH154" s="630">
        <f>'報告書（事業主控）記載用'!AH154</f>
        <v>0</v>
      </c>
      <c r="AI154" s="631"/>
      <c r="AJ154" s="631"/>
      <c r="AK154" s="632"/>
      <c r="AL154" s="285"/>
      <c r="AM154" s="287"/>
      <c r="AN154" s="630">
        <f>'報告書（事業主控）記載用'!AN154</f>
        <v>0</v>
      </c>
      <c r="AO154" s="631"/>
      <c r="AP154" s="631"/>
      <c r="AQ154" s="631"/>
      <c r="AR154" s="631"/>
      <c r="AS154" s="288"/>
    </row>
    <row r="155" spans="2:45" ht="18" customHeight="1">
      <c r="B155" s="647"/>
      <c r="C155" s="648"/>
      <c r="D155" s="648"/>
      <c r="E155" s="648"/>
      <c r="F155" s="648"/>
      <c r="G155" s="648"/>
      <c r="H155" s="648"/>
      <c r="I155" s="649"/>
      <c r="J155" s="647"/>
      <c r="K155" s="648"/>
      <c r="L155" s="648"/>
      <c r="M155" s="648"/>
      <c r="N155" s="651"/>
      <c r="O155" s="33">
        <f>'報告書（事業主控）記載用'!O155</f>
        <v>0</v>
      </c>
      <c r="P155" s="237" t="s">
        <v>31</v>
      </c>
      <c r="Q155" s="33">
        <f>'報告書（事業主控）記載用'!Q155</f>
        <v>0</v>
      </c>
      <c r="R155" s="237" t="s">
        <v>32</v>
      </c>
      <c r="S155" s="33">
        <f>'報告書（事業主控）記載用'!S155</f>
        <v>0</v>
      </c>
      <c r="T155" s="652" t="s">
        <v>34</v>
      </c>
      <c r="U155" s="652"/>
      <c r="V155" s="627">
        <f>'報告書（事業主控）記載用'!V155</f>
        <v>0</v>
      </c>
      <c r="W155" s="628"/>
      <c r="X155" s="628"/>
      <c r="Y155" s="628"/>
      <c r="Z155" s="627">
        <f>'報告書（事業主控）記載用'!Z155</f>
        <v>0</v>
      </c>
      <c r="AA155" s="628"/>
      <c r="AB155" s="628"/>
      <c r="AC155" s="628"/>
      <c r="AD155" s="627">
        <f>'報告書（事業主控）記載用'!AD155</f>
        <v>0</v>
      </c>
      <c r="AE155" s="628"/>
      <c r="AF155" s="628"/>
      <c r="AG155" s="628"/>
      <c r="AH155" s="627">
        <f>'報告書（事業主控）記載用'!AH155</f>
        <v>0</v>
      </c>
      <c r="AI155" s="628"/>
      <c r="AJ155" s="628"/>
      <c r="AK155" s="629"/>
      <c r="AL155" s="494">
        <f>'報告書（事業主控）記載用'!AL155</f>
        <v>0</v>
      </c>
      <c r="AM155" s="625"/>
      <c r="AN155" s="623">
        <f>'報告書（事業主控）記載用'!AN155</f>
        <v>0</v>
      </c>
      <c r="AO155" s="624"/>
      <c r="AP155" s="624"/>
      <c r="AQ155" s="624"/>
      <c r="AR155" s="624"/>
      <c r="AS155" s="240"/>
    </row>
    <row r="156" spans="2:45" ht="18" customHeight="1">
      <c r="B156" s="644">
        <f>'報告書（事業主控）記載用'!B156</f>
        <v>0</v>
      </c>
      <c r="C156" s="645"/>
      <c r="D156" s="645"/>
      <c r="E156" s="645"/>
      <c r="F156" s="645"/>
      <c r="G156" s="645"/>
      <c r="H156" s="645"/>
      <c r="I156" s="646"/>
      <c r="J156" s="644">
        <f>'報告書（事業主控）記載用'!J156</f>
        <v>0</v>
      </c>
      <c r="K156" s="645"/>
      <c r="L156" s="645"/>
      <c r="M156" s="645"/>
      <c r="N156" s="650"/>
      <c r="O156" s="32">
        <f>'報告書（事業主控）記載用'!O156</f>
        <v>0</v>
      </c>
      <c r="P156" s="11" t="s">
        <v>31</v>
      </c>
      <c r="Q156" s="32">
        <f>'報告書（事業主控）記載用'!Q156</f>
        <v>0</v>
      </c>
      <c r="R156" s="11" t="s">
        <v>32</v>
      </c>
      <c r="S156" s="32">
        <f>'報告書（事業主控）記載用'!S156</f>
        <v>0</v>
      </c>
      <c r="T156" s="512" t="s">
        <v>33</v>
      </c>
      <c r="U156" s="512"/>
      <c r="V156" s="633">
        <f>'報告書（事業主控）記載用'!V156</f>
        <v>0</v>
      </c>
      <c r="W156" s="634"/>
      <c r="X156" s="634"/>
      <c r="Y156" s="284"/>
      <c r="Z156" s="285"/>
      <c r="AA156" s="286"/>
      <c r="AB156" s="286"/>
      <c r="AC156" s="284"/>
      <c r="AD156" s="285"/>
      <c r="AE156" s="286"/>
      <c r="AF156" s="286"/>
      <c r="AG156" s="284"/>
      <c r="AH156" s="630">
        <f>'報告書（事業主控）記載用'!AH156</f>
        <v>0</v>
      </c>
      <c r="AI156" s="631"/>
      <c r="AJ156" s="631"/>
      <c r="AK156" s="632"/>
      <c r="AL156" s="285"/>
      <c r="AM156" s="287"/>
      <c r="AN156" s="630">
        <f>'報告書（事業主控）記載用'!AN156</f>
        <v>0</v>
      </c>
      <c r="AO156" s="631"/>
      <c r="AP156" s="631"/>
      <c r="AQ156" s="631"/>
      <c r="AR156" s="631"/>
      <c r="AS156" s="288"/>
    </row>
    <row r="157" spans="2:45" ht="18" customHeight="1">
      <c r="B157" s="647"/>
      <c r="C157" s="648"/>
      <c r="D157" s="648"/>
      <c r="E157" s="648"/>
      <c r="F157" s="648"/>
      <c r="G157" s="648"/>
      <c r="H157" s="648"/>
      <c r="I157" s="649"/>
      <c r="J157" s="647"/>
      <c r="K157" s="648"/>
      <c r="L157" s="648"/>
      <c r="M157" s="648"/>
      <c r="N157" s="651"/>
      <c r="O157" s="33">
        <f>'報告書（事業主控）記載用'!O157</f>
        <v>0</v>
      </c>
      <c r="P157" s="237" t="s">
        <v>31</v>
      </c>
      <c r="Q157" s="33">
        <f>'報告書（事業主控）記載用'!Q157</f>
        <v>0</v>
      </c>
      <c r="R157" s="237" t="s">
        <v>32</v>
      </c>
      <c r="S157" s="33">
        <f>'報告書（事業主控）記載用'!S157</f>
        <v>0</v>
      </c>
      <c r="T157" s="652" t="s">
        <v>34</v>
      </c>
      <c r="U157" s="652"/>
      <c r="V157" s="627">
        <f>'報告書（事業主控）記載用'!V157</f>
        <v>0</v>
      </c>
      <c r="W157" s="628"/>
      <c r="X157" s="628"/>
      <c r="Y157" s="628"/>
      <c r="Z157" s="627">
        <f>'報告書（事業主控）記載用'!Z157</f>
        <v>0</v>
      </c>
      <c r="AA157" s="628"/>
      <c r="AB157" s="628"/>
      <c r="AC157" s="628"/>
      <c r="AD157" s="627">
        <f>'報告書（事業主控）記載用'!AD157</f>
        <v>0</v>
      </c>
      <c r="AE157" s="628"/>
      <c r="AF157" s="628"/>
      <c r="AG157" s="628"/>
      <c r="AH157" s="627">
        <f>'報告書（事業主控）記載用'!AH157</f>
        <v>0</v>
      </c>
      <c r="AI157" s="628"/>
      <c r="AJ157" s="628"/>
      <c r="AK157" s="629"/>
      <c r="AL157" s="494">
        <f>'報告書（事業主控）記載用'!AL157</f>
        <v>0</v>
      </c>
      <c r="AM157" s="625"/>
      <c r="AN157" s="623">
        <f>'報告書（事業主控）記載用'!AN157</f>
        <v>0</v>
      </c>
      <c r="AO157" s="624"/>
      <c r="AP157" s="624"/>
      <c r="AQ157" s="624"/>
      <c r="AR157" s="624"/>
      <c r="AS157" s="240"/>
    </row>
    <row r="158" spans="2:45" ht="18" customHeight="1">
      <c r="B158" s="644">
        <f>'報告書（事業主控）記載用'!B158</f>
        <v>0</v>
      </c>
      <c r="C158" s="645"/>
      <c r="D158" s="645"/>
      <c r="E158" s="645"/>
      <c r="F158" s="645"/>
      <c r="G158" s="645"/>
      <c r="H158" s="645"/>
      <c r="I158" s="646"/>
      <c r="J158" s="644">
        <f>'報告書（事業主控）記載用'!J158</f>
        <v>0</v>
      </c>
      <c r="K158" s="645"/>
      <c r="L158" s="645"/>
      <c r="M158" s="645"/>
      <c r="N158" s="650"/>
      <c r="O158" s="32">
        <f>'報告書（事業主控）記載用'!O158</f>
        <v>0</v>
      </c>
      <c r="P158" s="11" t="s">
        <v>31</v>
      </c>
      <c r="Q158" s="32">
        <f>'報告書（事業主控）記載用'!Q158</f>
        <v>0</v>
      </c>
      <c r="R158" s="11" t="s">
        <v>32</v>
      </c>
      <c r="S158" s="32">
        <f>'報告書（事業主控）記載用'!S158</f>
        <v>0</v>
      </c>
      <c r="T158" s="512" t="s">
        <v>33</v>
      </c>
      <c r="U158" s="512"/>
      <c r="V158" s="633">
        <f>'報告書（事業主控）記載用'!V158</f>
        <v>0</v>
      </c>
      <c r="W158" s="634"/>
      <c r="X158" s="634"/>
      <c r="Y158" s="284"/>
      <c r="Z158" s="285"/>
      <c r="AA158" s="286"/>
      <c r="AB158" s="286"/>
      <c r="AC158" s="284"/>
      <c r="AD158" s="285"/>
      <c r="AE158" s="286"/>
      <c r="AF158" s="286"/>
      <c r="AG158" s="284"/>
      <c r="AH158" s="630">
        <f>'報告書（事業主控）記載用'!AH158</f>
        <v>0</v>
      </c>
      <c r="AI158" s="631"/>
      <c r="AJ158" s="631"/>
      <c r="AK158" s="632"/>
      <c r="AL158" s="285"/>
      <c r="AM158" s="287"/>
      <c r="AN158" s="630">
        <f>'報告書（事業主控）記載用'!AN158</f>
        <v>0</v>
      </c>
      <c r="AO158" s="631"/>
      <c r="AP158" s="631"/>
      <c r="AQ158" s="631"/>
      <c r="AR158" s="631"/>
      <c r="AS158" s="288"/>
    </row>
    <row r="159" spans="2:45" ht="18" customHeight="1">
      <c r="B159" s="647"/>
      <c r="C159" s="648"/>
      <c r="D159" s="648"/>
      <c r="E159" s="648"/>
      <c r="F159" s="648"/>
      <c r="G159" s="648"/>
      <c r="H159" s="648"/>
      <c r="I159" s="649"/>
      <c r="J159" s="647"/>
      <c r="K159" s="648"/>
      <c r="L159" s="648"/>
      <c r="M159" s="648"/>
      <c r="N159" s="651"/>
      <c r="O159" s="33">
        <f>'報告書（事業主控）記載用'!O159</f>
        <v>0</v>
      </c>
      <c r="P159" s="237" t="s">
        <v>31</v>
      </c>
      <c r="Q159" s="33">
        <f>'報告書（事業主控）記載用'!Q159</f>
        <v>0</v>
      </c>
      <c r="R159" s="237" t="s">
        <v>32</v>
      </c>
      <c r="S159" s="33">
        <f>'報告書（事業主控）記載用'!S159</f>
        <v>0</v>
      </c>
      <c r="T159" s="652" t="s">
        <v>34</v>
      </c>
      <c r="U159" s="652"/>
      <c r="V159" s="627">
        <f>'報告書（事業主控）記載用'!V159</f>
        <v>0</v>
      </c>
      <c r="W159" s="628"/>
      <c r="X159" s="628"/>
      <c r="Y159" s="628"/>
      <c r="Z159" s="627">
        <f>'報告書（事業主控）記載用'!Z159</f>
        <v>0</v>
      </c>
      <c r="AA159" s="628"/>
      <c r="AB159" s="628"/>
      <c r="AC159" s="628"/>
      <c r="AD159" s="627">
        <f>'報告書（事業主控）記載用'!AD159</f>
        <v>0</v>
      </c>
      <c r="AE159" s="628"/>
      <c r="AF159" s="628"/>
      <c r="AG159" s="628"/>
      <c r="AH159" s="627">
        <f>'報告書（事業主控）記載用'!AH159</f>
        <v>0</v>
      </c>
      <c r="AI159" s="628"/>
      <c r="AJ159" s="628"/>
      <c r="AK159" s="629"/>
      <c r="AL159" s="494">
        <f>'報告書（事業主控）記載用'!AL159</f>
        <v>0</v>
      </c>
      <c r="AM159" s="625"/>
      <c r="AN159" s="623">
        <f>'報告書（事業主控）記載用'!AN159</f>
        <v>0</v>
      </c>
      <c r="AO159" s="624"/>
      <c r="AP159" s="624"/>
      <c r="AQ159" s="624"/>
      <c r="AR159" s="624"/>
      <c r="AS159" s="240"/>
    </row>
    <row r="160" spans="2:45" ht="18" customHeight="1">
      <c r="B160" s="407" t="s">
        <v>337</v>
      </c>
      <c r="C160" s="518"/>
      <c r="D160" s="518"/>
      <c r="E160" s="519"/>
      <c r="F160" s="635">
        <f>'報告書（事業主控）記載用'!F160</f>
        <v>0</v>
      </c>
      <c r="G160" s="636"/>
      <c r="H160" s="636"/>
      <c r="I160" s="636"/>
      <c r="J160" s="636"/>
      <c r="K160" s="636"/>
      <c r="L160" s="636"/>
      <c r="M160" s="636"/>
      <c r="N160" s="637"/>
      <c r="O160" s="407" t="s">
        <v>338</v>
      </c>
      <c r="P160" s="518"/>
      <c r="Q160" s="518"/>
      <c r="R160" s="518"/>
      <c r="S160" s="518"/>
      <c r="T160" s="518"/>
      <c r="U160" s="519"/>
      <c r="V160" s="630">
        <f>'報告書（事業主控）記載用'!V160</f>
        <v>0</v>
      </c>
      <c r="W160" s="631"/>
      <c r="X160" s="631"/>
      <c r="Y160" s="632"/>
      <c r="Z160" s="285"/>
      <c r="AA160" s="286"/>
      <c r="AB160" s="286"/>
      <c r="AC160" s="284"/>
      <c r="AD160" s="285"/>
      <c r="AE160" s="286"/>
      <c r="AF160" s="286"/>
      <c r="AG160" s="284"/>
      <c r="AH160" s="630">
        <f>'報告書（事業主控）記載用'!AH160</f>
        <v>0</v>
      </c>
      <c r="AI160" s="631"/>
      <c r="AJ160" s="631"/>
      <c r="AK160" s="632"/>
      <c r="AL160" s="285"/>
      <c r="AM160" s="287"/>
      <c r="AN160" s="630">
        <f>'報告書（事業主控）記載用'!AN160</f>
        <v>0</v>
      </c>
      <c r="AO160" s="631"/>
      <c r="AP160" s="631"/>
      <c r="AQ160" s="631"/>
      <c r="AR160" s="631"/>
      <c r="AS160" s="288"/>
    </row>
    <row r="161" spans="2:45" ht="18" customHeight="1">
      <c r="B161" s="520"/>
      <c r="C161" s="521"/>
      <c r="D161" s="521"/>
      <c r="E161" s="522"/>
      <c r="F161" s="638"/>
      <c r="G161" s="639"/>
      <c r="H161" s="639"/>
      <c r="I161" s="639"/>
      <c r="J161" s="639"/>
      <c r="K161" s="639"/>
      <c r="L161" s="639"/>
      <c r="M161" s="639"/>
      <c r="N161" s="640"/>
      <c r="O161" s="520"/>
      <c r="P161" s="521"/>
      <c r="Q161" s="521"/>
      <c r="R161" s="521"/>
      <c r="S161" s="521"/>
      <c r="T161" s="521"/>
      <c r="U161" s="522"/>
      <c r="V161" s="513">
        <f>'報告書（事業主控）記載用'!V161</f>
        <v>0</v>
      </c>
      <c r="W161" s="516"/>
      <c r="X161" s="516"/>
      <c r="Y161" s="534"/>
      <c r="Z161" s="513">
        <f>'報告書（事業主控）記載用'!Z161</f>
        <v>0</v>
      </c>
      <c r="AA161" s="514"/>
      <c r="AB161" s="514"/>
      <c r="AC161" s="515"/>
      <c r="AD161" s="513">
        <f>'報告書（事業主控）記載用'!AD161</f>
        <v>0</v>
      </c>
      <c r="AE161" s="514"/>
      <c r="AF161" s="514"/>
      <c r="AG161" s="515"/>
      <c r="AH161" s="513">
        <f>'報告書（事業主控）記載用'!AH161</f>
        <v>0</v>
      </c>
      <c r="AI161" s="492"/>
      <c r="AJ161" s="492"/>
      <c r="AK161" s="492"/>
      <c r="AL161" s="289"/>
      <c r="AM161" s="290"/>
      <c r="AN161" s="513">
        <f>'報告書（事業主控）記載用'!AN161</f>
        <v>0</v>
      </c>
      <c r="AO161" s="516"/>
      <c r="AP161" s="516"/>
      <c r="AQ161" s="516"/>
      <c r="AR161" s="516"/>
      <c r="AS161" s="291"/>
    </row>
    <row r="162" spans="2:45" ht="18" customHeight="1">
      <c r="B162" s="523"/>
      <c r="C162" s="524"/>
      <c r="D162" s="524"/>
      <c r="E162" s="525"/>
      <c r="F162" s="641"/>
      <c r="G162" s="642"/>
      <c r="H162" s="642"/>
      <c r="I162" s="642"/>
      <c r="J162" s="642"/>
      <c r="K162" s="642"/>
      <c r="L162" s="642"/>
      <c r="M162" s="642"/>
      <c r="N162" s="643"/>
      <c r="O162" s="523"/>
      <c r="P162" s="524"/>
      <c r="Q162" s="524"/>
      <c r="R162" s="524"/>
      <c r="S162" s="524"/>
      <c r="T162" s="524"/>
      <c r="U162" s="525"/>
      <c r="V162" s="623">
        <f>'報告書（事業主控）記載用'!V162</f>
        <v>0</v>
      </c>
      <c r="W162" s="624"/>
      <c r="X162" s="624"/>
      <c r="Y162" s="626"/>
      <c r="Z162" s="623">
        <f>'報告書（事業主控）記載用'!Z162</f>
        <v>0</v>
      </c>
      <c r="AA162" s="624"/>
      <c r="AB162" s="624"/>
      <c r="AC162" s="626"/>
      <c r="AD162" s="623">
        <f>'報告書（事業主控）記載用'!AD162</f>
        <v>0</v>
      </c>
      <c r="AE162" s="624"/>
      <c r="AF162" s="624"/>
      <c r="AG162" s="626"/>
      <c r="AH162" s="623">
        <f>'報告書（事業主控）記載用'!AH162</f>
        <v>0</v>
      </c>
      <c r="AI162" s="624"/>
      <c r="AJ162" s="624"/>
      <c r="AK162" s="626"/>
      <c r="AL162" s="239"/>
      <c r="AM162" s="240"/>
      <c r="AN162" s="623">
        <f>'報告書（事業主控）記載用'!AN162</f>
        <v>0</v>
      </c>
      <c r="AO162" s="624"/>
      <c r="AP162" s="624"/>
      <c r="AQ162" s="624"/>
      <c r="AR162" s="624"/>
      <c r="AS162" s="240"/>
    </row>
    <row r="163" spans="2:45" ht="18" customHeight="1">
      <c r="AN163" s="622">
        <f>'報告書（事業主控）記載用'!AN163</f>
        <v>0</v>
      </c>
      <c r="AO163" s="622"/>
      <c r="AP163" s="622"/>
      <c r="AQ163" s="622"/>
      <c r="AR163" s="622"/>
    </row>
    <row r="164" spans="2:45" ht="31.9" customHeight="1">
      <c r="AN164" s="38"/>
      <c r="AO164" s="38"/>
      <c r="AP164" s="38"/>
      <c r="AQ164" s="38"/>
      <c r="AR164" s="38"/>
    </row>
    <row r="165" spans="2:45" ht="7.5" customHeight="1">
      <c r="X165" s="3"/>
      <c r="Y165" s="3"/>
    </row>
    <row r="166" spans="2:45" ht="10.5" customHeight="1">
      <c r="X166" s="3"/>
      <c r="Y166" s="3"/>
    </row>
    <row r="167" spans="2:45" ht="5.25" customHeight="1">
      <c r="X167" s="3"/>
      <c r="Y167" s="3"/>
    </row>
    <row r="168" spans="2:45" ht="5.25" customHeight="1">
      <c r="X168" s="3"/>
      <c r="Y168" s="3"/>
    </row>
    <row r="169" spans="2:45" ht="5.25" customHeight="1">
      <c r="X169" s="3"/>
      <c r="Y169" s="3"/>
    </row>
    <row r="170" spans="2:45" ht="5.25" customHeight="1">
      <c r="X170" s="3"/>
      <c r="Y170" s="3"/>
    </row>
    <row r="171" spans="2:45" ht="17.25" customHeight="1">
      <c r="B171" s="2" t="s">
        <v>35</v>
      </c>
      <c r="S171" s="9"/>
      <c r="T171" s="9"/>
      <c r="U171" s="9"/>
      <c r="V171" s="9"/>
      <c r="W171" s="9"/>
      <c r="AL171" s="26"/>
      <c r="AM171" s="26"/>
      <c r="AN171" s="26"/>
      <c r="AO171" s="26"/>
    </row>
    <row r="172" spans="2:45" ht="12.75" customHeight="1">
      <c r="M172" s="27"/>
      <c r="N172" s="27"/>
      <c r="O172" s="27"/>
      <c r="P172" s="27"/>
      <c r="Q172" s="27"/>
      <c r="R172" s="27"/>
      <c r="S172" s="27"/>
      <c r="T172" s="28"/>
      <c r="U172" s="28"/>
      <c r="V172" s="28"/>
      <c r="W172" s="28"/>
      <c r="X172" s="28"/>
      <c r="Y172" s="28"/>
      <c r="Z172" s="28"/>
      <c r="AA172" s="27"/>
      <c r="AB172" s="27"/>
      <c r="AC172" s="27"/>
      <c r="AL172" s="26"/>
      <c r="AM172" s="389" t="s">
        <v>267</v>
      </c>
      <c r="AN172" s="617"/>
      <c r="AO172" s="617"/>
      <c r="AP172" s="618"/>
    </row>
    <row r="173" spans="2:45" ht="12.75" customHeight="1">
      <c r="M173" s="27"/>
      <c r="N173" s="27"/>
      <c r="O173" s="27"/>
      <c r="P173" s="27"/>
      <c r="Q173" s="27"/>
      <c r="R173" s="27"/>
      <c r="S173" s="27"/>
      <c r="T173" s="28"/>
      <c r="U173" s="28"/>
      <c r="V173" s="28"/>
      <c r="W173" s="28"/>
      <c r="X173" s="28"/>
      <c r="Y173" s="28"/>
      <c r="Z173" s="28"/>
      <c r="AA173" s="27"/>
      <c r="AB173" s="27"/>
      <c r="AC173" s="27"/>
      <c r="AL173" s="26"/>
      <c r="AM173" s="619"/>
      <c r="AN173" s="620"/>
      <c r="AO173" s="620"/>
      <c r="AP173" s="621"/>
    </row>
    <row r="174" spans="2:45" ht="12.75" customHeight="1">
      <c r="M174" s="27"/>
      <c r="N174" s="27"/>
      <c r="O174" s="27"/>
      <c r="P174" s="27"/>
      <c r="Q174" s="27"/>
      <c r="R174" s="27"/>
      <c r="S174" s="27"/>
      <c r="T174" s="27"/>
      <c r="U174" s="27"/>
      <c r="V174" s="27"/>
      <c r="W174" s="27"/>
      <c r="X174" s="27"/>
      <c r="Y174" s="27"/>
      <c r="Z174" s="27"/>
      <c r="AA174" s="27"/>
      <c r="AB174" s="27"/>
      <c r="AC174" s="27"/>
      <c r="AL174" s="26"/>
      <c r="AM174" s="26"/>
      <c r="AN174" s="270"/>
      <c r="AO174" s="270"/>
    </row>
    <row r="175" spans="2:45" ht="6" customHeight="1">
      <c r="M175" s="27"/>
      <c r="N175" s="27"/>
      <c r="O175" s="27"/>
      <c r="P175" s="27"/>
      <c r="Q175" s="27"/>
      <c r="R175" s="27"/>
      <c r="S175" s="27"/>
      <c r="T175" s="27"/>
      <c r="U175" s="27"/>
      <c r="V175" s="27"/>
      <c r="W175" s="27"/>
      <c r="X175" s="27"/>
      <c r="Y175" s="27"/>
      <c r="Z175" s="27"/>
      <c r="AA175" s="27"/>
      <c r="AB175" s="27"/>
      <c r="AC175" s="27"/>
      <c r="AL175" s="26"/>
      <c r="AM175" s="26"/>
    </row>
    <row r="176" spans="2:45" ht="12.75" customHeight="1">
      <c r="B176" s="403" t="s">
        <v>2</v>
      </c>
      <c r="C176" s="404"/>
      <c r="D176" s="404"/>
      <c r="E176" s="404"/>
      <c r="F176" s="404"/>
      <c r="G176" s="404"/>
      <c r="H176" s="404"/>
      <c r="I176" s="404"/>
      <c r="J176" s="408" t="s">
        <v>10</v>
      </c>
      <c r="K176" s="408"/>
      <c r="L176" s="271" t="s">
        <v>3</v>
      </c>
      <c r="M176" s="408" t="s">
        <v>11</v>
      </c>
      <c r="N176" s="408"/>
      <c r="O176" s="409" t="s">
        <v>12</v>
      </c>
      <c r="P176" s="408"/>
      <c r="Q176" s="408"/>
      <c r="R176" s="408"/>
      <c r="S176" s="408"/>
      <c r="T176" s="408"/>
      <c r="U176" s="408" t="s">
        <v>13</v>
      </c>
      <c r="V176" s="408"/>
      <c r="W176" s="408"/>
      <c r="AD176" s="11"/>
      <c r="AE176" s="11"/>
      <c r="AF176" s="11"/>
      <c r="AG176" s="11"/>
      <c r="AH176" s="11"/>
      <c r="AI176" s="11"/>
      <c r="AJ176" s="11"/>
      <c r="AL176" s="543">
        <f>$AL$9</f>
        <v>0</v>
      </c>
      <c r="AM176" s="411"/>
      <c r="AN176" s="478" t="s">
        <v>4</v>
      </c>
      <c r="AO176" s="478"/>
      <c r="AP176" s="411">
        <v>5</v>
      </c>
      <c r="AQ176" s="411"/>
      <c r="AR176" s="478" t="s">
        <v>5</v>
      </c>
      <c r="AS176" s="481"/>
    </row>
    <row r="177" spans="2:45" ht="13.9" customHeight="1">
      <c r="B177" s="404"/>
      <c r="C177" s="404"/>
      <c r="D177" s="404"/>
      <c r="E177" s="404"/>
      <c r="F177" s="404"/>
      <c r="G177" s="404"/>
      <c r="H177" s="404"/>
      <c r="I177" s="404"/>
      <c r="J177" s="591">
        <f>$J$10</f>
        <v>0</v>
      </c>
      <c r="K177" s="579">
        <f>$K$10</f>
        <v>0</v>
      </c>
      <c r="L177" s="593">
        <f>$L$10</f>
        <v>0</v>
      </c>
      <c r="M177" s="582">
        <f>$M$10</f>
        <v>0</v>
      </c>
      <c r="N177" s="579">
        <f>$N$10</f>
        <v>0</v>
      </c>
      <c r="O177" s="582">
        <f>$O$10</f>
        <v>0</v>
      </c>
      <c r="P177" s="544">
        <f>$P$10</f>
        <v>0</v>
      </c>
      <c r="Q177" s="544">
        <f>$Q$10</f>
        <v>0</v>
      </c>
      <c r="R177" s="544">
        <f>$R$10</f>
        <v>0</v>
      </c>
      <c r="S177" s="544">
        <f>$S$10</f>
        <v>0</v>
      </c>
      <c r="T177" s="579">
        <f>$T$10</f>
        <v>0</v>
      </c>
      <c r="U177" s="582">
        <f>$U$10</f>
        <v>0</v>
      </c>
      <c r="V177" s="544">
        <f>$V$10</f>
        <v>0</v>
      </c>
      <c r="W177" s="579">
        <f>$W$10</f>
        <v>0</v>
      </c>
      <c r="AD177" s="11"/>
      <c r="AE177" s="11"/>
      <c r="AF177" s="11"/>
      <c r="AG177" s="11"/>
      <c r="AH177" s="11"/>
      <c r="AI177" s="11"/>
      <c r="AJ177" s="11"/>
      <c r="AL177" s="412"/>
      <c r="AM177" s="413"/>
      <c r="AN177" s="479"/>
      <c r="AO177" s="479"/>
      <c r="AP177" s="413"/>
      <c r="AQ177" s="413"/>
      <c r="AR177" s="479"/>
      <c r="AS177" s="482"/>
    </row>
    <row r="178" spans="2:45" ht="9" customHeight="1">
      <c r="B178" s="404"/>
      <c r="C178" s="404"/>
      <c r="D178" s="404"/>
      <c r="E178" s="404"/>
      <c r="F178" s="404"/>
      <c r="G178" s="404"/>
      <c r="H178" s="404"/>
      <c r="I178" s="404"/>
      <c r="J178" s="592"/>
      <c r="K178" s="580"/>
      <c r="L178" s="594"/>
      <c r="M178" s="583"/>
      <c r="N178" s="580"/>
      <c r="O178" s="583"/>
      <c r="P178" s="545"/>
      <c r="Q178" s="545"/>
      <c r="R178" s="545"/>
      <c r="S178" s="545"/>
      <c r="T178" s="580"/>
      <c r="U178" s="583"/>
      <c r="V178" s="545"/>
      <c r="W178" s="580"/>
      <c r="AD178" s="11"/>
      <c r="AE178" s="11"/>
      <c r="AF178" s="11"/>
      <c r="AG178" s="11"/>
      <c r="AH178" s="11"/>
      <c r="AI178" s="11"/>
      <c r="AJ178" s="11"/>
      <c r="AL178" s="414"/>
      <c r="AM178" s="415"/>
      <c r="AN178" s="480"/>
      <c r="AO178" s="480"/>
      <c r="AP178" s="415"/>
      <c r="AQ178" s="415"/>
      <c r="AR178" s="480"/>
      <c r="AS178" s="483"/>
    </row>
    <row r="179" spans="2:45" ht="6" customHeight="1">
      <c r="B179" s="406"/>
      <c r="C179" s="406"/>
      <c r="D179" s="406"/>
      <c r="E179" s="406"/>
      <c r="F179" s="406"/>
      <c r="G179" s="406"/>
      <c r="H179" s="406"/>
      <c r="I179" s="406"/>
      <c r="J179" s="592"/>
      <c r="K179" s="581"/>
      <c r="L179" s="595"/>
      <c r="M179" s="584"/>
      <c r="N179" s="581"/>
      <c r="O179" s="584"/>
      <c r="P179" s="546"/>
      <c r="Q179" s="546"/>
      <c r="R179" s="546"/>
      <c r="S179" s="546"/>
      <c r="T179" s="581"/>
      <c r="U179" s="584"/>
      <c r="V179" s="546"/>
      <c r="W179" s="581"/>
    </row>
    <row r="180" spans="2:45" ht="15" customHeight="1">
      <c r="B180" s="457" t="s">
        <v>36</v>
      </c>
      <c r="C180" s="458"/>
      <c r="D180" s="458"/>
      <c r="E180" s="458"/>
      <c r="F180" s="458"/>
      <c r="G180" s="458"/>
      <c r="H180" s="458"/>
      <c r="I180" s="459"/>
      <c r="J180" s="457" t="s">
        <v>6</v>
      </c>
      <c r="K180" s="458"/>
      <c r="L180" s="458"/>
      <c r="M180" s="458"/>
      <c r="N180" s="466"/>
      <c r="O180" s="469" t="s">
        <v>37</v>
      </c>
      <c r="P180" s="458"/>
      <c r="Q180" s="458"/>
      <c r="R180" s="458"/>
      <c r="S180" s="458"/>
      <c r="T180" s="458"/>
      <c r="U180" s="459"/>
      <c r="V180" s="272" t="s">
        <v>348</v>
      </c>
      <c r="W180" s="273"/>
      <c r="X180" s="273"/>
      <c r="Y180" s="472" t="s">
        <v>349</v>
      </c>
      <c r="Z180" s="472"/>
      <c r="AA180" s="472"/>
      <c r="AB180" s="472"/>
      <c r="AC180" s="472"/>
      <c r="AD180" s="472"/>
      <c r="AE180" s="472"/>
      <c r="AF180" s="472"/>
      <c r="AG180" s="472"/>
      <c r="AH180" s="472"/>
      <c r="AI180" s="273"/>
      <c r="AJ180" s="273"/>
      <c r="AK180" s="274"/>
      <c r="AL180" s="596" t="s">
        <v>310</v>
      </c>
      <c r="AM180" s="596"/>
      <c r="AN180" s="473" t="s">
        <v>350</v>
      </c>
      <c r="AO180" s="473"/>
      <c r="AP180" s="473"/>
      <c r="AQ180" s="473"/>
      <c r="AR180" s="473"/>
      <c r="AS180" s="474"/>
    </row>
    <row r="181" spans="2:45" ht="13.9" customHeight="1">
      <c r="B181" s="460"/>
      <c r="C181" s="461"/>
      <c r="D181" s="461"/>
      <c r="E181" s="461"/>
      <c r="F181" s="461"/>
      <c r="G181" s="461"/>
      <c r="H181" s="461"/>
      <c r="I181" s="462"/>
      <c r="J181" s="460"/>
      <c r="K181" s="461"/>
      <c r="L181" s="461"/>
      <c r="M181" s="461"/>
      <c r="N181" s="467"/>
      <c r="O181" s="470"/>
      <c r="P181" s="461"/>
      <c r="Q181" s="461"/>
      <c r="R181" s="461"/>
      <c r="S181" s="461"/>
      <c r="T181" s="461"/>
      <c r="U181" s="462"/>
      <c r="V181" s="420" t="s">
        <v>7</v>
      </c>
      <c r="W181" s="421"/>
      <c r="X181" s="421"/>
      <c r="Y181" s="422"/>
      <c r="Z181" s="426" t="s">
        <v>16</v>
      </c>
      <c r="AA181" s="427"/>
      <c r="AB181" s="427"/>
      <c r="AC181" s="428"/>
      <c r="AD181" s="432" t="s">
        <v>17</v>
      </c>
      <c r="AE181" s="433"/>
      <c r="AF181" s="433"/>
      <c r="AG181" s="434"/>
      <c r="AH181" s="660" t="s">
        <v>60</v>
      </c>
      <c r="AI181" s="478"/>
      <c r="AJ181" s="478"/>
      <c r="AK181" s="481"/>
      <c r="AL181" s="597" t="s">
        <v>38</v>
      </c>
      <c r="AM181" s="597"/>
      <c r="AN181" s="448" t="s">
        <v>19</v>
      </c>
      <c r="AO181" s="449"/>
      <c r="AP181" s="449"/>
      <c r="AQ181" s="449"/>
      <c r="AR181" s="450"/>
      <c r="AS181" s="451"/>
    </row>
    <row r="182" spans="2:45" ht="13.9" customHeight="1">
      <c r="B182" s="463"/>
      <c r="C182" s="464"/>
      <c r="D182" s="464"/>
      <c r="E182" s="464"/>
      <c r="F182" s="464"/>
      <c r="G182" s="464"/>
      <c r="H182" s="464"/>
      <c r="I182" s="465"/>
      <c r="J182" s="463"/>
      <c r="K182" s="464"/>
      <c r="L182" s="464"/>
      <c r="M182" s="464"/>
      <c r="N182" s="468"/>
      <c r="O182" s="471"/>
      <c r="P182" s="464"/>
      <c r="Q182" s="464"/>
      <c r="R182" s="464"/>
      <c r="S182" s="464"/>
      <c r="T182" s="464"/>
      <c r="U182" s="465"/>
      <c r="V182" s="423"/>
      <c r="W182" s="424"/>
      <c r="X182" s="424"/>
      <c r="Y182" s="425"/>
      <c r="Z182" s="429"/>
      <c r="AA182" s="430"/>
      <c r="AB182" s="430"/>
      <c r="AC182" s="431"/>
      <c r="AD182" s="435"/>
      <c r="AE182" s="436"/>
      <c r="AF182" s="436"/>
      <c r="AG182" s="437"/>
      <c r="AH182" s="661"/>
      <c r="AI182" s="480"/>
      <c r="AJ182" s="480"/>
      <c r="AK182" s="483"/>
      <c r="AL182" s="598"/>
      <c r="AM182" s="598"/>
      <c r="AN182" s="454"/>
      <c r="AO182" s="454"/>
      <c r="AP182" s="454"/>
      <c r="AQ182" s="454"/>
      <c r="AR182" s="454"/>
      <c r="AS182" s="455"/>
    </row>
    <row r="183" spans="2:45" ht="18" customHeight="1">
      <c r="B183" s="653" t="e">
        <f>'報告書（事業主控）記載用'!#REF!</f>
        <v>#REF!</v>
      </c>
      <c r="C183" s="654"/>
      <c r="D183" s="654"/>
      <c r="E183" s="654"/>
      <c r="F183" s="654"/>
      <c r="G183" s="654"/>
      <c r="H183" s="654"/>
      <c r="I183" s="655"/>
      <c r="J183" s="653" t="e">
        <f>'報告書（事業主控）記載用'!#REF!</f>
        <v>#REF!</v>
      </c>
      <c r="K183" s="654"/>
      <c r="L183" s="654"/>
      <c r="M183" s="654"/>
      <c r="N183" s="656"/>
      <c r="O183" s="277" t="e">
        <f>'報告書（事業主控）記載用'!#REF!</f>
        <v>#REF!</v>
      </c>
      <c r="P183" s="278" t="s">
        <v>31</v>
      </c>
      <c r="Q183" s="277" t="e">
        <f>'報告書（事業主控）記載用'!#REF!</f>
        <v>#REF!</v>
      </c>
      <c r="R183" s="278" t="s">
        <v>32</v>
      </c>
      <c r="S183" s="277" t="e">
        <f>'報告書（事業主控）記載用'!#REF!</f>
        <v>#REF!</v>
      </c>
      <c r="T183" s="506" t="s">
        <v>33</v>
      </c>
      <c r="U183" s="506"/>
      <c r="V183" s="633" t="e">
        <f>'報告書（事業主控）記載用'!#REF!</f>
        <v>#REF!</v>
      </c>
      <c r="W183" s="634"/>
      <c r="X183" s="634"/>
      <c r="Y183" s="279" t="s">
        <v>8</v>
      </c>
      <c r="Z183" s="285"/>
      <c r="AA183" s="286"/>
      <c r="AB183" s="286"/>
      <c r="AC183" s="279" t="s">
        <v>8</v>
      </c>
      <c r="AD183" s="285"/>
      <c r="AE183" s="286"/>
      <c r="AF183" s="286"/>
      <c r="AG183" s="282" t="s">
        <v>8</v>
      </c>
      <c r="AH183" s="662" t="e">
        <f>'報告書（事業主控）記載用'!#REF!</f>
        <v>#REF!</v>
      </c>
      <c r="AI183" s="663"/>
      <c r="AJ183" s="663"/>
      <c r="AK183" s="664"/>
      <c r="AL183" s="285"/>
      <c r="AM183" s="287"/>
      <c r="AN183" s="630" t="e">
        <f>'報告書（事業主控）記載用'!#REF!</f>
        <v>#REF!</v>
      </c>
      <c r="AO183" s="631"/>
      <c r="AP183" s="631"/>
      <c r="AQ183" s="631"/>
      <c r="AR183" s="631"/>
      <c r="AS183" s="282" t="s">
        <v>8</v>
      </c>
    </row>
    <row r="184" spans="2:45" ht="18" customHeight="1">
      <c r="B184" s="647"/>
      <c r="C184" s="648"/>
      <c r="D184" s="648"/>
      <c r="E184" s="648"/>
      <c r="F184" s="648"/>
      <c r="G184" s="648"/>
      <c r="H184" s="648"/>
      <c r="I184" s="649"/>
      <c r="J184" s="647"/>
      <c r="K184" s="648"/>
      <c r="L184" s="648"/>
      <c r="M184" s="648"/>
      <c r="N184" s="651"/>
      <c r="O184" s="33" t="e">
        <f>'報告書（事業主控）記載用'!#REF!</f>
        <v>#REF!</v>
      </c>
      <c r="P184" s="237" t="s">
        <v>31</v>
      </c>
      <c r="Q184" s="33" t="e">
        <f>'報告書（事業主控）記載用'!#REF!</f>
        <v>#REF!</v>
      </c>
      <c r="R184" s="237" t="s">
        <v>32</v>
      </c>
      <c r="S184" s="33" t="e">
        <f>'報告書（事業主控）記載用'!#REF!</f>
        <v>#REF!</v>
      </c>
      <c r="T184" s="652" t="s">
        <v>34</v>
      </c>
      <c r="U184" s="652"/>
      <c r="V184" s="623" t="e">
        <f>'報告書（事業主控）記載用'!#REF!</f>
        <v>#REF!</v>
      </c>
      <c r="W184" s="624"/>
      <c r="X184" s="624"/>
      <c r="Y184" s="624"/>
      <c r="Z184" s="623" t="e">
        <f>'報告書（事業主控）記載用'!#REF!</f>
        <v>#REF!</v>
      </c>
      <c r="AA184" s="624"/>
      <c r="AB184" s="624"/>
      <c r="AC184" s="624"/>
      <c r="AD184" s="623" t="e">
        <f>'報告書（事業主控）記載用'!#REF!</f>
        <v>#REF!</v>
      </c>
      <c r="AE184" s="624"/>
      <c r="AF184" s="624"/>
      <c r="AG184" s="626"/>
      <c r="AH184" s="627" t="e">
        <f>'報告書（事業主控）記載用'!#REF!</f>
        <v>#REF!</v>
      </c>
      <c r="AI184" s="628"/>
      <c r="AJ184" s="628"/>
      <c r="AK184" s="629"/>
      <c r="AL184" s="494" t="e">
        <f>'報告書（事業主控）記載用'!#REF!</f>
        <v>#REF!</v>
      </c>
      <c r="AM184" s="625"/>
      <c r="AN184" s="623" t="e">
        <f>'報告書（事業主控）記載用'!#REF!</f>
        <v>#REF!</v>
      </c>
      <c r="AO184" s="624"/>
      <c r="AP184" s="624"/>
      <c r="AQ184" s="624"/>
      <c r="AR184" s="624"/>
      <c r="AS184" s="240"/>
    </row>
    <row r="185" spans="2:45" ht="18" customHeight="1">
      <c r="B185" s="644" t="e">
        <f>'報告書（事業主控）記載用'!#REF!</f>
        <v>#REF!</v>
      </c>
      <c r="C185" s="645"/>
      <c r="D185" s="645"/>
      <c r="E185" s="645"/>
      <c r="F185" s="645"/>
      <c r="G185" s="645"/>
      <c r="H185" s="645"/>
      <c r="I185" s="646"/>
      <c r="J185" s="644" t="e">
        <f>'報告書（事業主控）記載用'!#REF!</f>
        <v>#REF!</v>
      </c>
      <c r="K185" s="645"/>
      <c r="L185" s="645"/>
      <c r="M185" s="645"/>
      <c r="N185" s="650"/>
      <c r="O185" s="32" t="e">
        <f>'報告書（事業主控）記載用'!#REF!</f>
        <v>#REF!</v>
      </c>
      <c r="P185" s="11" t="s">
        <v>31</v>
      </c>
      <c r="Q185" s="32" t="e">
        <f>'報告書（事業主控）記載用'!#REF!</f>
        <v>#REF!</v>
      </c>
      <c r="R185" s="11" t="s">
        <v>32</v>
      </c>
      <c r="S185" s="32" t="e">
        <f>'報告書（事業主控）記載用'!#REF!</f>
        <v>#REF!</v>
      </c>
      <c r="T185" s="512" t="s">
        <v>33</v>
      </c>
      <c r="U185" s="512"/>
      <c r="V185" s="633" t="e">
        <f>'報告書（事業主控）記載用'!#REF!</f>
        <v>#REF!</v>
      </c>
      <c r="W185" s="634"/>
      <c r="X185" s="634"/>
      <c r="Y185" s="284"/>
      <c r="Z185" s="285"/>
      <c r="AA185" s="286"/>
      <c r="AB185" s="286"/>
      <c r="AC185" s="284"/>
      <c r="AD185" s="285"/>
      <c r="AE185" s="286"/>
      <c r="AF185" s="286"/>
      <c r="AG185" s="284"/>
      <c r="AH185" s="630" t="e">
        <f>'報告書（事業主控）記載用'!#REF!</f>
        <v>#REF!</v>
      </c>
      <c r="AI185" s="631"/>
      <c r="AJ185" s="631"/>
      <c r="AK185" s="632"/>
      <c r="AL185" s="285"/>
      <c r="AM185" s="287"/>
      <c r="AN185" s="630" t="e">
        <f>'報告書（事業主控）記載用'!#REF!</f>
        <v>#REF!</v>
      </c>
      <c r="AO185" s="631"/>
      <c r="AP185" s="631"/>
      <c r="AQ185" s="631"/>
      <c r="AR185" s="631"/>
      <c r="AS185" s="288"/>
    </row>
    <row r="186" spans="2:45" ht="18" customHeight="1">
      <c r="B186" s="647"/>
      <c r="C186" s="648"/>
      <c r="D186" s="648"/>
      <c r="E186" s="648"/>
      <c r="F186" s="648"/>
      <c r="G186" s="648"/>
      <c r="H186" s="648"/>
      <c r="I186" s="649"/>
      <c r="J186" s="647"/>
      <c r="K186" s="648"/>
      <c r="L186" s="648"/>
      <c r="M186" s="648"/>
      <c r="N186" s="651"/>
      <c r="O186" s="33" t="e">
        <f>'報告書（事業主控）記載用'!#REF!</f>
        <v>#REF!</v>
      </c>
      <c r="P186" s="237" t="s">
        <v>31</v>
      </c>
      <c r="Q186" s="33" t="e">
        <f>'報告書（事業主控）記載用'!#REF!</f>
        <v>#REF!</v>
      </c>
      <c r="R186" s="237" t="s">
        <v>32</v>
      </c>
      <c r="S186" s="33" t="e">
        <f>'報告書（事業主控）記載用'!#REF!</f>
        <v>#REF!</v>
      </c>
      <c r="T186" s="652" t="s">
        <v>34</v>
      </c>
      <c r="U186" s="652"/>
      <c r="V186" s="627" t="e">
        <f>'報告書（事業主控）記載用'!#REF!</f>
        <v>#REF!</v>
      </c>
      <c r="W186" s="628"/>
      <c r="X186" s="628"/>
      <c r="Y186" s="628"/>
      <c r="Z186" s="627" t="e">
        <f>'報告書（事業主控）記載用'!#REF!</f>
        <v>#REF!</v>
      </c>
      <c r="AA186" s="628"/>
      <c r="AB186" s="628"/>
      <c r="AC186" s="628"/>
      <c r="AD186" s="627" t="e">
        <f>'報告書（事業主控）記載用'!#REF!</f>
        <v>#REF!</v>
      </c>
      <c r="AE186" s="628"/>
      <c r="AF186" s="628"/>
      <c r="AG186" s="628"/>
      <c r="AH186" s="627" t="e">
        <f>'報告書（事業主控）記載用'!#REF!</f>
        <v>#REF!</v>
      </c>
      <c r="AI186" s="628"/>
      <c r="AJ186" s="628"/>
      <c r="AK186" s="629"/>
      <c r="AL186" s="494" t="e">
        <f>'報告書（事業主控）記載用'!#REF!</f>
        <v>#REF!</v>
      </c>
      <c r="AM186" s="625"/>
      <c r="AN186" s="623" t="e">
        <f>'報告書（事業主控）記載用'!#REF!</f>
        <v>#REF!</v>
      </c>
      <c r="AO186" s="624"/>
      <c r="AP186" s="624"/>
      <c r="AQ186" s="624"/>
      <c r="AR186" s="624"/>
      <c r="AS186" s="240"/>
    </row>
    <row r="187" spans="2:45" ht="18" customHeight="1">
      <c r="B187" s="644" t="e">
        <f>'報告書（事業主控）記載用'!#REF!</f>
        <v>#REF!</v>
      </c>
      <c r="C187" s="645"/>
      <c r="D187" s="645"/>
      <c r="E187" s="645"/>
      <c r="F187" s="645"/>
      <c r="G187" s="645"/>
      <c r="H187" s="645"/>
      <c r="I187" s="646"/>
      <c r="J187" s="644" t="e">
        <f>'報告書（事業主控）記載用'!#REF!</f>
        <v>#REF!</v>
      </c>
      <c r="K187" s="645"/>
      <c r="L187" s="645"/>
      <c r="M187" s="645"/>
      <c r="N187" s="650"/>
      <c r="O187" s="32" t="e">
        <f>'報告書（事業主控）記載用'!#REF!</f>
        <v>#REF!</v>
      </c>
      <c r="P187" s="11" t="s">
        <v>31</v>
      </c>
      <c r="Q187" s="32" t="e">
        <f>'報告書（事業主控）記載用'!#REF!</f>
        <v>#REF!</v>
      </c>
      <c r="R187" s="11" t="s">
        <v>32</v>
      </c>
      <c r="S187" s="32" t="e">
        <f>'報告書（事業主控）記載用'!#REF!</f>
        <v>#REF!</v>
      </c>
      <c r="T187" s="512" t="s">
        <v>33</v>
      </c>
      <c r="U187" s="512"/>
      <c r="V187" s="633" t="e">
        <f>'報告書（事業主控）記載用'!#REF!</f>
        <v>#REF!</v>
      </c>
      <c r="W187" s="634"/>
      <c r="X187" s="634"/>
      <c r="Y187" s="284"/>
      <c r="Z187" s="285"/>
      <c r="AA187" s="286"/>
      <c r="AB187" s="286"/>
      <c r="AC187" s="284"/>
      <c r="AD187" s="285"/>
      <c r="AE187" s="286"/>
      <c r="AF187" s="286"/>
      <c r="AG187" s="284"/>
      <c r="AH187" s="630" t="e">
        <f>'報告書（事業主控）記載用'!#REF!</f>
        <v>#REF!</v>
      </c>
      <c r="AI187" s="631"/>
      <c r="AJ187" s="631"/>
      <c r="AK187" s="632"/>
      <c r="AL187" s="285"/>
      <c r="AM187" s="287"/>
      <c r="AN187" s="630" t="e">
        <f>'報告書（事業主控）記載用'!#REF!</f>
        <v>#REF!</v>
      </c>
      <c r="AO187" s="631"/>
      <c r="AP187" s="631"/>
      <c r="AQ187" s="631"/>
      <c r="AR187" s="631"/>
      <c r="AS187" s="288"/>
    </row>
    <row r="188" spans="2:45" ht="18" customHeight="1">
      <c r="B188" s="647"/>
      <c r="C188" s="648"/>
      <c r="D188" s="648"/>
      <c r="E188" s="648"/>
      <c r="F188" s="648"/>
      <c r="G188" s="648"/>
      <c r="H188" s="648"/>
      <c r="I188" s="649"/>
      <c r="J188" s="647"/>
      <c r="K188" s="648"/>
      <c r="L188" s="648"/>
      <c r="M188" s="648"/>
      <c r="N188" s="651"/>
      <c r="O188" s="33" t="e">
        <f>'報告書（事業主控）記載用'!#REF!</f>
        <v>#REF!</v>
      </c>
      <c r="P188" s="237" t="s">
        <v>31</v>
      </c>
      <c r="Q188" s="33" t="e">
        <f>'報告書（事業主控）記載用'!#REF!</f>
        <v>#REF!</v>
      </c>
      <c r="R188" s="237" t="s">
        <v>32</v>
      </c>
      <c r="S188" s="33" t="e">
        <f>'報告書（事業主控）記載用'!#REF!</f>
        <v>#REF!</v>
      </c>
      <c r="T188" s="652" t="s">
        <v>34</v>
      </c>
      <c r="U188" s="652"/>
      <c r="V188" s="627" t="e">
        <f>'報告書（事業主控）記載用'!#REF!</f>
        <v>#REF!</v>
      </c>
      <c r="W188" s="628"/>
      <c r="X188" s="628"/>
      <c r="Y188" s="628"/>
      <c r="Z188" s="627" t="e">
        <f>'報告書（事業主控）記載用'!#REF!</f>
        <v>#REF!</v>
      </c>
      <c r="AA188" s="628"/>
      <c r="AB188" s="628"/>
      <c r="AC188" s="628"/>
      <c r="AD188" s="627" t="e">
        <f>'報告書（事業主控）記載用'!#REF!</f>
        <v>#REF!</v>
      </c>
      <c r="AE188" s="628"/>
      <c r="AF188" s="628"/>
      <c r="AG188" s="628"/>
      <c r="AH188" s="627" t="e">
        <f>'報告書（事業主控）記載用'!#REF!</f>
        <v>#REF!</v>
      </c>
      <c r="AI188" s="628"/>
      <c r="AJ188" s="628"/>
      <c r="AK188" s="629"/>
      <c r="AL188" s="494" t="e">
        <f>'報告書（事業主控）記載用'!#REF!</f>
        <v>#REF!</v>
      </c>
      <c r="AM188" s="625"/>
      <c r="AN188" s="623" t="e">
        <f>'報告書（事業主控）記載用'!#REF!</f>
        <v>#REF!</v>
      </c>
      <c r="AO188" s="624"/>
      <c r="AP188" s="624"/>
      <c r="AQ188" s="624"/>
      <c r="AR188" s="624"/>
      <c r="AS188" s="240"/>
    </row>
    <row r="189" spans="2:45" ht="18" customHeight="1">
      <c r="B189" s="644" t="e">
        <f>'報告書（事業主控）記載用'!#REF!</f>
        <v>#REF!</v>
      </c>
      <c r="C189" s="645"/>
      <c r="D189" s="645"/>
      <c r="E189" s="645"/>
      <c r="F189" s="645"/>
      <c r="G189" s="645"/>
      <c r="H189" s="645"/>
      <c r="I189" s="646"/>
      <c r="J189" s="644" t="e">
        <f>'報告書（事業主控）記載用'!#REF!</f>
        <v>#REF!</v>
      </c>
      <c r="K189" s="645"/>
      <c r="L189" s="645"/>
      <c r="M189" s="645"/>
      <c r="N189" s="650"/>
      <c r="O189" s="32" t="e">
        <f>'報告書（事業主控）記載用'!#REF!</f>
        <v>#REF!</v>
      </c>
      <c r="P189" s="11" t="s">
        <v>31</v>
      </c>
      <c r="Q189" s="32" t="e">
        <f>'報告書（事業主控）記載用'!#REF!</f>
        <v>#REF!</v>
      </c>
      <c r="R189" s="11" t="s">
        <v>32</v>
      </c>
      <c r="S189" s="32" t="e">
        <f>'報告書（事業主控）記載用'!#REF!</f>
        <v>#REF!</v>
      </c>
      <c r="T189" s="512" t="s">
        <v>33</v>
      </c>
      <c r="U189" s="512"/>
      <c r="V189" s="633" t="e">
        <f>'報告書（事業主控）記載用'!#REF!</f>
        <v>#REF!</v>
      </c>
      <c r="W189" s="634"/>
      <c r="X189" s="634"/>
      <c r="Y189" s="284"/>
      <c r="Z189" s="285"/>
      <c r="AA189" s="286"/>
      <c r="AB189" s="286"/>
      <c r="AC189" s="284"/>
      <c r="AD189" s="285"/>
      <c r="AE189" s="286"/>
      <c r="AF189" s="286"/>
      <c r="AG189" s="284"/>
      <c r="AH189" s="630" t="e">
        <f>'報告書（事業主控）記載用'!#REF!</f>
        <v>#REF!</v>
      </c>
      <c r="AI189" s="631"/>
      <c r="AJ189" s="631"/>
      <c r="AK189" s="632"/>
      <c r="AL189" s="285"/>
      <c r="AM189" s="287"/>
      <c r="AN189" s="630" t="e">
        <f>'報告書（事業主控）記載用'!#REF!</f>
        <v>#REF!</v>
      </c>
      <c r="AO189" s="631"/>
      <c r="AP189" s="631"/>
      <c r="AQ189" s="631"/>
      <c r="AR189" s="631"/>
      <c r="AS189" s="288"/>
    </row>
    <row r="190" spans="2:45" ht="18" customHeight="1">
      <c r="B190" s="647"/>
      <c r="C190" s="648"/>
      <c r="D190" s="648"/>
      <c r="E190" s="648"/>
      <c r="F190" s="648"/>
      <c r="G190" s="648"/>
      <c r="H190" s="648"/>
      <c r="I190" s="649"/>
      <c r="J190" s="647"/>
      <c r="K190" s="648"/>
      <c r="L190" s="648"/>
      <c r="M190" s="648"/>
      <c r="N190" s="651"/>
      <c r="O190" s="33" t="e">
        <f>'報告書（事業主控）記載用'!#REF!</f>
        <v>#REF!</v>
      </c>
      <c r="P190" s="237" t="s">
        <v>31</v>
      </c>
      <c r="Q190" s="33" t="e">
        <f>'報告書（事業主控）記載用'!#REF!</f>
        <v>#REF!</v>
      </c>
      <c r="R190" s="237" t="s">
        <v>32</v>
      </c>
      <c r="S190" s="33" t="e">
        <f>'報告書（事業主控）記載用'!#REF!</f>
        <v>#REF!</v>
      </c>
      <c r="T190" s="652" t="s">
        <v>34</v>
      </c>
      <c r="U190" s="652"/>
      <c r="V190" s="627" t="e">
        <f>'報告書（事業主控）記載用'!#REF!</f>
        <v>#REF!</v>
      </c>
      <c r="W190" s="628"/>
      <c r="X190" s="628"/>
      <c r="Y190" s="628"/>
      <c r="Z190" s="627" t="e">
        <f>'報告書（事業主控）記載用'!#REF!</f>
        <v>#REF!</v>
      </c>
      <c r="AA190" s="628"/>
      <c r="AB190" s="628"/>
      <c r="AC190" s="628"/>
      <c r="AD190" s="627" t="e">
        <f>'報告書（事業主控）記載用'!#REF!</f>
        <v>#REF!</v>
      </c>
      <c r="AE190" s="628"/>
      <c r="AF190" s="628"/>
      <c r="AG190" s="628"/>
      <c r="AH190" s="627" t="e">
        <f>'報告書（事業主控）記載用'!#REF!</f>
        <v>#REF!</v>
      </c>
      <c r="AI190" s="628"/>
      <c r="AJ190" s="628"/>
      <c r="AK190" s="629"/>
      <c r="AL190" s="494" t="e">
        <f>'報告書（事業主控）記載用'!#REF!</f>
        <v>#REF!</v>
      </c>
      <c r="AM190" s="625"/>
      <c r="AN190" s="623" t="e">
        <f>'報告書（事業主控）記載用'!#REF!</f>
        <v>#REF!</v>
      </c>
      <c r="AO190" s="624"/>
      <c r="AP190" s="624"/>
      <c r="AQ190" s="624"/>
      <c r="AR190" s="624"/>
      <c r="AS190" s="240"/>
    </row>
    <row r="191" spans="2:45" ht="18" customHeight="1">
      <c r="B191" s="644" t="e">
        <f>'報告書（事業主控）記載用'!#REF!</f>
        <v>#REF!</v>
      </c>
      <c r="C191" s="645"/>
      <c r="D191" s="645"/>
      <c r="E191" s="645"/>
      <c r="F191" s="645"/>
      <c r="G191" s="645"/>
      <c r="H191" s="645"/>
      <c r="I191" s="646"/>
      <c r="J191" s="644" t="e">
        <f>'報告書（事業主控）記載用'!#REF!</f>
        <v>#REF!</v>
      </c>
      <c r="K191" s="645"/>
      <c r="L191" s="645"/>
      <c r="M191" s="645"/>
      <c r="N191" s="650"/>
      <c r="O191" s="32" t="e">
        <f>'報告書（事業主控）記載用'!#REF!</f>
        <v>#REF!</v>
      </c>
      <c r="P191" s="11" t="s">
        <v>31</v>
      </c>
      <c r="Q191" s="32" t="e">
        <f>'報告書（事業主控）記載用'!#REF!</f>
        <v>#REF!</v>
      </c>
      <c r="R191" s="11" t="s">
        <v>32</v>
      </c>
      <c r="S191" s="32" t="e">
        <f>'報告書（事業主控）記載用'!#REF!</f>
        <v>#REF!</v>
      </c>
      <c r="T191" s="512" t="s">
        <v>33</v>
      </c>
      <c r="U191" s="512"/>
      <c r="V191" s="633" t="e">
        <f>'報告書（事業主控）記載用'!#REF!</f>
        <v>#REF!</v>
      </c>
      <c r="W191" s="634"/>
      <c r="X191" s="634"/>
      <c r="Y191" s="284"/>
      <c r="Z191" s="285"/>
      <c r="AA191" s="286"/>
      <c r="AB191" s="286"/>
      <c r="AC191" s="284"/>
      <c r="AD191" s="285"/>
      <c r="AE191" s="286"/>
      <c r="AF191" s="286"/>
      <c r="AG191" s="284"/>
      <c r="AH191" s="630" t="e">
        <f>'報告書（事業主控）記載用'!#REF!</f>
        <v>#REF!</v>
      </c>
      <c r="AI191" s="631"/>
      <c r="AJ191" s="631"/>
      <c r="AK191" s="632"/>
      <c r="AL191" s="285"/>
      <c r="AM191" s="287"/>
      <c r="AN191" s="630" t="e">
        <f>'報告書（事業主控）記載用'!#REF!</f>
        <v>#REF!</v>
      </c>
      <c r="AO191" s="631"/>
      <c r="AP191" s="631"/>
      <c r="AQ191" s="631"/>
      <c r="AR191" s="631"/>
      <c r="AS191" s="288"/>
    </row>
    <row r="192" spans="2:45" ht="18" customHeight="1">
      <c r="B192" s="647"/>
      <c r="C192" s="648"/>
      <c r="D192" s="648"/>
      <c r="E192" s="648"/>
      <c r="F192" s="648"/>
      <c r="G192" s="648"/>
      <c r="H192" s="648"/>
      <c r="I192" s="649"/>
      <c r="J192" s="647"/>
      <c r="K192" s="648"/>
      <c r="L192" s="648"/>
      <c r="M192" s="648"/>
      <c r="N192" s="651"/>
      <c r="O192" s="33" t="e">
        <f>'報告書（事業主控）記載用'!#REF!</f>
        <v>#REF!</v>
      </c>
      <c r="P192" s="237" t="s">
        <v>31</v>
      </c>
      <c r="Q192" s="33" t="e">
        <f>'報告書（事業主控）記載用'!#REF!</f>
        <v>#REF!</v>
      </c>
      <c r="R192" s="237" t="s">
        <v>32</v>
      </c>
      <c r="S192" s="33" t="e">
        <f>'報告書（事業主控）記載用'!#REF!</f>
        <v>#REF!</v>
      </c>
      <c r="T192" s="652" t="s">
        <v>34</v>
      </c>
      <c r="U192" s="652"/>
      <c r="V192" s="627" t="e">
        <f>'報告書（事業主控）記載用'!#REF!</f>
        <v>#REF!</v>
      </c>
      <c r="W192" s="628"/>
      <c r="X192" s="628"/>
      <c r="Y192" s="628"/>
      <c r="Z192" s="627" t="e">
        <f>'報告書（事業主控）記載用'!#REF!</f>
        <v>#REF!</v>
      </c>
      <c r="AA192" s="628"/>
      <c r="AB192" s="628"/>
      <c r="AC192" s="628"/>
      <c r="AD192" s="627" t="e">
        <f>'報告書（事業主控）記載用'!#REF!</f>
        <v>#REF!</v>
      </c>
      <c r="AE192" s="628"/>
      <c r="AF192" s="628"/>
      <c r="AG192" s="628"/>
      <c r="AH192" s="627" t="e">
        <f>'報告書（事業主控）記載用'!#REF!</f>
        <v>#REF!</v>
      </c>
      <c r="AI192" s="628"/>
      <c r="AJ192" s="628"/>
      <c r="AK192" s="629"/>
      <c r="AL192" s="494" t="e">
        <f>'報告書（事業主控）記載用'!#REF!</f>
        <v>#REF!</v>
      </c>
      <c r="AM192" s="625"/>
      <c r="AN192" s="623" t="e">
        <f>'報告書（事業主控）記載用'!#REF!</f>
        <v>#REF!</v>
      </c>
      <c r="AO192" s="624"/>
      <c r="AP192" s="624"/>
      <c r="AQ192" s="624"/>
      <c r="AR192" s="624"/>
      <c r="AS192" s="240"/>
    </row>
    <row r="193" spans="2:45" ht="18" customHeight="1">
      <c r="B193" s="644" t="e">
        <f>'報告書（事業主控）記載用'!#REF!</f>
        <v>#REF!</v>
      </c>
      <c r="C193" s="645"/>
      <c r="D193" s="645"/>
      <c r="E193" s="645"/>
      <c r="F193" s="645"/>
      <c r="G193" s="645"/>
      <c r="H193" s="645"/>
      <c r="I193" s="646"/>
      <c r="J193" s="644" t="e">
        <f>'報告書（事業主控）記載用'!#REF!</f>
        <v>#REF!</v>
      </c>
      <c r="K193" s="645"/>
      <c r="L193" s="645"/>
      <c r="M193" s="645"/>
      <c r="N193" s="650"/>
      <c r="O193" s="32" t="e">
        <f>'報告書（事業主控）記載用'!#REF!</f>
        <v>#REF!</v>
      </c>
      <c r="P193" s="11" t="s">
        <v>31</v>
      </c>
      <c r="Q193" s="32" t="e">
        <f>'報告書（事業主控）記載用'!#REF!</f>
        <v>#REF!</v>
      </c>
      <c r="R193" s="11" t="s">
        <v>32</v>
      </c>
      <c r="S193" s="32" t="e">
        <f>'報告書（事業主控）記載用'!#REF!</f>
        <v>#REF!</v>
      </c>
      <c r="T193" s="512" t="s">
        <v>33</v>
      </c>
      <c r="U193" s="512"/>
      <c r="V193" s="633" t="e">
        <f>'報告書（事業主控）記載用'!#REF!</f>
        <v>#REF!</v>
      </c>
      <c r="W193" s="634"/>
      <c r="X193" s="634"/>
      <c r="Y193" s="284"/>
      <c r="Z193" s="285"/>
      <c r="AA193" s="286"/>
      <c r="AB193" s="286"/>
      <c r="AC193" s="284"/>
      <c r="AD193" s="285"/>
      <c r="AE193" s="286"/>
      <c r="AF193" s="286"/>
      <c r="AG193" s="284"/>
      <c r="AH193" s="630" t="e">
        <f>'報告書（事業主控）記載用'!#REF!</f>
        <v>#REF!</v>
      </c>
      <c r="AI193" s="631"/>
      <c r="AJ193" s="631"/>
      <c r="AK193" s="632"/>
      <c r="AL193" s="285"/>
      <c r="AM193" s="287"/>
      <c r="AN193" s="630" t="e">
        <f>'報告書（事業主控）記載用'!#REF!</f>
        <v>#REF!</v>
      </c>
      <c r="AO193" s="631"/>
      <c r="AP193" s="631"/>
      <c r="AQ193" s="631"/>
      <c r="AR193" s="631"/>
      <c r="AS193" s="288"/>
    </row>
    <row r="194" spans="2:45" ht="18" customHeight="1">
      <c r="B194" s="647"/>
      <c r="C194" s="648"/>
      <c r="D194" s="648"/>
      <c r="E194" s="648"/>
      <c r="F194" s="648"/>
      <c r="G194" s="648"/>
      <c r="H194" s="648"/>
      <c r="I194" s="649"/>
      <c r="J194" s="647"/>
      <c r="K194" s="648"/>
      <c r="L194" s="648"/>
      <c r="M194" s="648"/>
      <c r="N194" s="651"/>
      <c r="O194" s="33" t="e">
        <f>'報告書（事業主控）記載用'!#REF!</f>
        <v>#REF!</v>
      </c>
      <c r="P194" s="237" t="s">
        <v>31</v>
      </c>
      <c r="Q194" s="33" t="e">
        <f>'報告書（事業主控）記載用'!#REF!</f>
        <v>#REF!</v>
      </c>
      <c r="R194" s="237" t="s">
        <v>32</v>
      </c>
      <c r="S194" s="33" t="e">
        <f>'報告書（事業主控）記載用'!#REF!</f>
        <v>#REF!</v>
      </c>
      <c r="T194" s="652" t="s">
        <v>34</v>
      </c>
      <c r="U194" s="652"/>
      <c r="V194" s="627" t="e">
        <f>'報告書（事業主控）記載用'!#REF!</f>
        <v>#REF!</v>
      </c>
      <c r="W194" s="628"/>
      <c r="X194" s="628"/>
      <c r="Y194" s="628"/>
      <c r="Z194" s="627" t="e">
        <f>'報告書（事業主控）記載用'!#REF!</f>
        <v>#REF!</v>
      </c>
      <c r="AA194" s="628"/>
      <c r="AB194" s="628"/>
      <c r="AC194" s="628"/>
      <c r="AD194" s="627" t="e">
        <f>'報告書（事業主控）記載用'!#REF!</f>
        <v>#REF!</v>
      </c>
      <c r="AE194" s="628"/>
      <c r="AF194" s="628"/>
      <c r="AG194" s="628"/>
      <c r="AH194" s="627" t="e">
        <f>'報告書（事業主控）記載用'!#REF!</f>
        <v>#REF!</v>
      </c>
      <c r="AI194" s="628"/>
      <c r="AJ194" s="628"/>
      <c r="AK194" s="629"/>
      <c r="AL194" s="494" t="e">
        <f>'報告書（事業主控）記載用'!#REF!</f>
        <v>#REF!</v>
      </c>
      <c r="AM194" s="625"/>
      <c r="AN194" s="623" t="e">
        <f>'報告書（事業主控）記載用'!#REF!</f>
        <v>#REF!</v>
      </c>
      <c r="AO194" s="624"/>
      <c r="AP194" s="624"/>
      <c r="AQ194" s="624"/>
      <c r="AR194" s="624"/>
      <c r="AS194" s="240"/>
    </row>
    <row r="195" spans="2:45" ht="18" customHeight="1">
      <c r="B195" s="644" t="e">
        <f>'報告書（事業主控）記載用'!#REF!</f>
        <v>#REF!</v>
      </c>
      <c r="C195" s="645"/>
      <c r="D195" s="645"/>
      <c r="E195" s="645"/>
      <c r="F195" s="645"/>
      <c r="G195" s="645"/>
      <c r="H195" s="645"/>
      <c r="I195" s="646"/>
      <c r="J195" s="644" t="e">
        <f>'報告書（事業主控）記載用'!#REF!</f>
        <v>#REF!</v>
      </c>
      <c r="K195" s="645"/>
      <c r="L195" s="645"/>
      <c r="M195" s="645"/>
      <c r="N195" s="650"/>
      <c r="O195" s="32" t="e">
        <f>'報告書（事業主控）記載用'!#REF!</f>
        <v>#REF!</v>
      </c>
      <c r="P195" s="11" t="s">
        <v>31</v>
      </c>
      <c r="Q195" s="32" t="e">
        <f>'報告書（事業主控）記載用'!#REF!</f>
        <v>#REF!</v>
      </c>
      <c r="R195" s="11" t="s">
        <v>32</v>
      </c>
      <c r="S195" s="32" t="e">
        <f>'報告書（事業主控）記載用'!#REF!</f>
        <v>#REF!</v>
      </c>
      <c r="T195" s="512" t="s">
        <v>33</v>
      </c>
      <c r="U195" s="512"/>
      <c r="V195" s="633" t="e">
        <f>'報告書（事業主控）記載用'!#REF!</f>
        <v>#REF!</v>
      </c>
      <c r="W195" s="634"/>
      <c r="X195" s="634"/>
      <c r="Y195" s="284"/>
      <c r="Z195" s="285"/>
      <c r="AA195" s="286"/>
      <c r="AB195" s="286"/>
      <c r="AC195" s="284"/>
      <c r="AD195" s="285"/>
      <c r="AE195" s="286"/>
      <c r="AF195" s="286"/>
      <c r="AG195" s="284"/>
      <c r="AH195" s="630" t="e">
        <f>'報告書（事業主控）記載用'!#REF!</f>
        <v>#REF!</v>
      </c>
      <c r="AI195" s="631"/>
      <c r="AJ195" s="631"/>
      <c r="AK195" s="632"/>
      <c r="AL195" s="285"/>
      <c r="AM195" s="287"/>
      <c r="AN195" s="630" t="e">
        <f>'報告書（事業主控）記載用'!#REF!</f>
        <v>#REF!</v>
      </c>
      <c r="AO195" s="631"/>
      <c r="AP195" s="631"/>
      <c r="AQ195" s="631"/>
      <c r="AR195" s="631"/>
      <c r="AS195" s="288"/>
    </row>
    <row r="196" spans="2:45" ht="18" customHeight="1">
      <c r="B196" s="647"/>
      <c r="C196" s="648"/>
      <c r="D196" s="648"/>
      <c r="E196" s="648"/>
      <c r="F196" s="648"/>
      <c r="G196" s="648"/>
      <c r="H196" s="648"/>
      <c r="I196" s="649"/>
      <c r="J196" s="647"/>
      <c r="K196" s="648"/>
      <c r="L196" s="648"/>
      <c r="M196" s="648"/>
      <c r="N196" s="651"/>
      <c r="O196" s="33" t="e">
        <f>'報告書（事業主控）記載用'!#REF!</f>
        <v>#REF!</v>
      </c>
      <c r="P196" s="237" t="s">
        <v>31</v>
      </c>
      <c r="Q196" s="33" t="e">
        <f>'報告書（事業主控）記載用'!#REF!</f>
        <v>#REF!</v>
      </c>
      <c r="R196" s="237" t="s">
        <v>32</v>
      </c>
      <c r="S196" s="33" t="e">
        <f>'報告書（事業主控）記載用'!#REF!</f>
        <v>#REF!</v>
      </c>
      <c r="T196" s="652" t="s">
        <v>34</v>
      </c>
      <c r="U196" s="652"/>
      <c r="V196" s="627" t="e">
        <f>'報告書（事業主控）記載用'!#REF!</f>
        <v>#REF!</v>
      </c>
      <c r="W196" s="628"/>
      <c r="X196" s="628"/>
      <c r="Y196" s="628"/>
      <c r="Z196" s="627" t="e">
        <f>'報告書（事業主控）記載用'!#REF!</f>
        <v>#REF!</v>
      </c>
      <c r="AA196" s="628"/>
      <c r="AB196" s="628"/>
      <c r="AC196" s="628"/>
      <c r="AD196" s="627" t="e">
        <f>'報告書（事業主控）記載用'!#REF!</f>
        <v>#REF!</v>
      </c>
      <c r="AE196" s="628"/>
      <c r="AF196" s="628"/>
      <c r="AG196" s="628"/>
      <c r="AH196" s="627" t="e">
        <f>'報告書（事業主控）記載用'!#REF!</f>
        <v>#REF!</v>
      </c>
      <c r="AI196" s="628"/>
      <c r="AJ196" s="628"/>
      <c r="AK196" s="629"/>
      <c r="AL196" s="494" t="e">
        <f>'報告書（事業主控）記載用'!#REF!</f>
        <v>#REF!</v>
      </c>
      <c r="AM196" s="625"/>
      <c r="AN196" s="623" t="e">
        <f>'報告書（事業主控）記載用'!#REF!</f>
        <v>#REF!</v>
      </c>
      <c r="AO196" s="624"/>
      <c r="AP196" s="624"/>
      <c r="AQ196" s="624"/>
      <c r="AR196" s="624"/>
      <c r="AS196" s="240"/>
    </row>
    <row r="197" spans="2:45" ht="18" customHeight="1">
      <c r="B197" s="644" t="e">
        <f>'報告書（事業主控）記載用'!#REF!</f>
        <v>#REF!</v>
      </c>
      <c r="C197" s="645"/>
      <c r="D197" s="645"/>
      <c r="E197" s="645"/>
      <c r="F197" s="645"/>
      <c r="G197" s="645"/>
      <c r="H197" s="645"/>
      <c r="I197" s="646"/>
      <c r="J197" s="644" t="e">
        <f>'報告書（事業主控）記載用'!#REF!</f>
        <v>#REF!</v>
      </c>
      <c r="K197" s="645"/>
      <c r="L197" s="645"/>
      <c r="M197" s="645"/>
      <c r="N197" s="650"/>
      <c r="O197" s="32" t="e">
        <f>'報告書（事業主控）記載用'!#REF!</f>
        <v>#REF!</v>
      </c>
      <c r="P197" s="11" t="s">
        <v>31</v>
      </c>
      <c r="Q197" s="32" t="e">
        <f>'報告書（事業主控）記載用'!#REF!</f>
        <v>#REF!</v>
      </c>
      <c r="R197" s="11" t="s">
        <v>32</v>
      </c>
      <c r="S197" s="32" t="e">
        <f>'報告書（事業主控）記載用'!#REF!</f>
        <v>#REF!</v>
      </c>
      <c r="T197" s="512" t="s">
        <v>33</v>
      </c>
      <c r="U197" s="512"/>
      <c r="V197" s="633" t="e">
        <f>'報告書（事業主控）記載用'!#REF!</f>
        <v>#REF!</v>
      </c>
      <c r="W197" s="634"/>
      <c r="X197" s="634"/>
      <c r="Y197" s="284"/>
      <c r="Z197" s="285"/>
      <c r="AA197" s="286"/>
      <c r="AB197" s="286"/>
      <c r="AC197" s="284"/>
      <c r="AD197" s="285"/>
      <c r="AE197" s="286"/>
      <c r="AF197" s="286"/>
      <c r="AG197" s="284"/>
      <c r="AH197" s="630" t="e">
        <f>'報告書（事業主控）記載用'!#REF!</f>
        <v>#REF!</v>
      </c>
      <c r="AI197" s="631"/>
      <c r="AJ197" s="631"/>
      <c r="AK197" s="632"/>
      <c r="AL197" s="285"/>
      <c r="AM197" s="287"/>
      <c r="AN197" s="630" t="e">
        <f>'報告書（事業主控）記載用'!#REF!</f>
        <v>#REF!</v>
      </c>
      <c r="AO197" s="631"/>
      <c r="AP197" s="631"/>
      <c r="AQ197" s="631"/>
      <c r="AR197" s="631"/>
      <c r="AS197" s="288"/>
    </row>
    <row r="198" spans="2:45" ht="18" customHeight="1">
      <c r="B198" s="647"/>
      <c r="C198" s="648"/>
      <c r="D198" s="648"/>
      <c r="E198" s="648"/>
      <c r="F198" s="648"/>
      <c r="G198" s="648"/>
      <c r="H198" s="648"/>
      <c r="I198" s="649"/>
      <c r="J198" s="647"/>
      <c r="K198" s="648"/>
      <c r="L198" s="648"/>
      <c r="M198" s="648"/>
      <c r="N198" s="651"/>
      <c r="O198" s="33" t="e">
        <f>'報告書（事業主控）記載用'!#REF!</f>
        <v>#REF!</v>
      </c>
      <c r="P198" s="237" t="s">
        <v>31</v>
      </c>
      <c r="Q198" s="33" t="e">
        <f>'報告書（事業主控）記載用'!#REF!</f>
        <v>#REF!</v>
      </c>
      <c r="R198" s="237" t="s">
        <v>32</v>
      </c>
      <c r="S198" s="33" t="e">
        <f>'報告書（事業主控）記載用'!#REF!</f>
        <v>#REF!</v>
      </c>
      <c r="T198" s="652" t="s">
        <v>34</v>
      </c>
      <c r="U198" s="652"/>
      <c r="V198" s="627" t="e">
        <f>'報告書（事業主控）記載用'!#REF!</f>
        <v>#REF!</v>
      </c>
      <c r="W198" s="628"/>
      <c r="X198" s="628"/>
      <c r="Y198" s="628"/>
      <c r="Z198" s="627" t="e">
        <f>'報告書（事業主控）記載用'!#REF!</f>
        <v>#REF!</v>
      </c>
      <c r="AA198" s="628"/>
      <c r="AB198" s="628"/>
      <c r="AC198" s="628"/>
      <c r="AD198" s="627" t="e">
        <f>'報告書（事業主控）記載用'!#REF!</f>
        <v>#REF!</v>
      </c>
      <c r="AE198" s="628"/>
      <c r="AF198" s="628"/>
      <c r="AG198" s="628"/>
      <c r="AH198" s="627" t="e">
        <f>'報告書（事業主控）記載用'!#REF!</f>
        <v>#REF!</v>
      </c>
      <c r="AI198" s="628"/>
      <c r="AJ198" s="628"/>
      <c r="AK198" s="629"/>
      <c r="AL198" s="494" t="e">
        <f>'報告書（事業主控）記載用'!#REF!</f>
        <v>#REF!</v>
      </c>
      <c r="AM198" s="625"/>
      <c r="AN198" s="623" t="e">
        <f>'報告書（事業主控）記載用'!#REF!</f>
        <v>#REF!</v>
      </c>
      <c r="AO198" s="624"/>
      <c r="AP198" s="624"/>
      <c r="AQ198" s="624"/>
      <c r="AR198" s="624"/>
      <c r="AS198" s="240"/>
    </row>
    <row r="199" spans="2:45" ht="18" customHeight="1">
      <c r="B199" s="644" t="e">
        <f>'報告書（事業主控）記載用'!#REF!</f>
        <v>#REF!</v>
      </c>
      <c r="C199" s="645"/>
      <c r="D199" s="645"/>
      <c r="E199" s="645"/>
      <c r="F199" s="645"/>
      <c r="G199" s="645"/>
      <c r="H199" s="645"/>
      <c r="I199" s="646"/>
      <c r="J199" s="644" t="e">
        <f>'報告書（事業主控）記載用'!#REF!</f>
        <v>#REF!</v>
      </c>
      <c r="K199" s="645"/>
      <c r="L199" s="645"/>
      <c r="M199" s="645"/>
      <c r="N199" s="650"/>
      <c r="O199" s="32" t="e">
        <f>'報告書（事業主控）記載用'!#REF!</f>
        <v>#REF!</v>
      </c>
      <c r="P199" s="11" t="s">
        <v>31</v>
      </c>
      <c r="Q199" s="32" t="e">
        <f>'報告書（事業主控）記載用'!#REF!</f>
        <v>#REF!</v>
      </c>
      <c r="R199" s="11" t="s">
        <v>32</v>
      </c>
      <c r="S199" s="32" t="e">
        <f>'報告書（事業主控）記載用'!#REF!</f>
        <v>#REF!</v>
      </c>
      <c r="T199" s="512" t="s">
        <v>33</v>
      </c>
      <c r="U199" s="512"/>
      <c r="V199" s="633" t="e">
        <f>'報告書（事業主控）記載用'!#REF!</f>
        <v>#REF!</v>
      </c>
      <c r="W199" s="634"/>
      <c r="X199" s="634"/>
      <c r="Y199" s="284"/>
      <c r="Z199" s="285"/>
      <c r="AA199" s="286"/>
      <c r="AB199" s="286"/>
      <c r="AC199" s="284"/>
      <c r="AD199" s="285"/>
      <c r="AE199" s="286"/>
      <c r="AF199" s="286"/>
      <c r="AG199" s="284"/>
      <c r="AH199" s="630" t="e">
        <f>'報告書（事業主控）記載用'!#REF!</f>
        <v>#REF!</v>
      </c>
      <c r="AI199" s="631"/>
      <c r="AJ199" s="631"/>
      <c r="AK199" s="632"/>
      <c r="AL199" s="285"/>
      <c r="AM199" s="287"/>
      <c r="AN199" s="630" t="e">
        <f>'報告書（事業主控）記載用'!#REF!</f>
        <v>#REF!</v>
      </c>
      <c r="AO199" s="631"/>
      <c r="AP199" s="631"/>
      <c r="AQ199" s="631"/>
      <c r="AR199" s="631"/>
      <c r="AS199" s="288"/>
    </row>
    <row r="200" spans="2:45" ht="18" customHeight="1">
      <c r="B200" s="647"/>
      <c r="C200" s="648"/>
      <c r="D200" s="648"/>
      <c r="E200" s="648"/>
      <c r="F200" s="648"/>
      <c r="G200" s="648"/>
      <c r="H200" s="648"/>
      <c r="I200" s="649"/>
      <c r="J200" s="647"/>
      <c r="K200" s="648"/>
      <c r="L200" s="648"/>
      <c r="M200" s="648"/>
      <c r="N200" s="651"/>
      <c r="O200" s="33" t="e">
        <f>'報告書（事業主控）記載用'!#REF!</f>
        <v>#REF!</v>
      </c>
      <c r="P200" s="237" t="s">
        <v>31</v>
      </c>
      <c r="Q200" s="33" t="e">
        <f>'報告書（事業主控）記載用'!#REF!</f>
        <v>#REF!</v>
      </c>
      <c r="R200" s="237" t="s">
        <v>32</v>
      </c>
      <c r="S200" s="33" t="e">
        <f>'報告書（事業主控）記載用'!#REF!</f>
        <v>#REF!</v>
      </c>
      <c r="T200" s="652" t="s">
        <v>34</v>
      </c>
      <c r="U200" s="652"/>
      <c r="V200" s="627" t="e">
        <f>'報告書（事業主控）記載用'!#REF!</f>
        <v>#REF!</v>
      </c>
      <c r="W200" s="628"/>
      <c r="X200" s="628"/>
      <c r="Y200" s="628"/>
      <c r="Z200" s="627" t="e">
        <f>'報告書（事業主控）記載用'!#REF!</f>
        <v>#REF!</v>
      </c>
      <c r="AA200" s="628"/>
      <c r="AB200" s="628"/>
      <c r="AC200" s="628"/>
      <c r="AD200" s="627" t="e">
        <f>'報告書（事業主控）記載用'!#REF!</f>
        <v>#REF!</v>
      </c>
      <c r="AE200" s="628"/>
      <c r="AF200" s="628"/>
      <c r="AG200" s="628"/>
      <c r="AH200" s="627" t="e">
        <f>'報告書（事業主控）記載用'!#REF!</f>
        <v>#REF!</v>
      </c>
      <c r="AI200" s="628"/>
      <c r="AJ200" s="628"/>
      <c r="AK200" s="629"/>
      <c r="AL200" s="494" t="e">
        <f>'報告書（事業主控）記載用'!#REF!</f>
        <v>#REF!</v>
      </c>
      <c r="AM200" s="625"/>
      <c r="AN200" s="623" t="e">
        <f>'報告書（事業主控）記載用'!#REF!</f>
        <v>#REF!</v>
      </c>
      <c r="AO200" s="624"/>
      <c r="AP200" s="624"/>
      <c r="AQ200" s="624"/>
      <c r="AR200" s="624"/>
      <c r="AS200" s="240"/>
    </row>
    <row r="201" spans="2:45" ht="18" customHeight="1">
      <c r="B201" s="407" t="s">
        <v>337</v>
      </c>
      <c r="C201" s="518"/>
      <c r="D201" s="518"/>
      <c r="E201" s="519"/>
      <c r="F201" s="635" t="e">
        <f>'報告書（事業主控）記載用'!#REF!</f>
        <v>#REF!</v>
      </c>
      <c r="G201" s="636"/>
      <c r="H201" s="636"/>
      <c r="I201" s="636"/>
      <c r="J201" s="636"/>
      <c r="K201" s="636"/>
      <c r="L201" s="636"/>
      <c r="M201" s="636"/>
      <c r="N201" s="637"/>
      <c r="O201" s="407" t="s">
        <v>338</v>
      </c>
      <c r="P201" s="518"/>
      <c r="Q201" s="518"/>
      <c r="R201" s="518"/>
      <c r="S201" s="518"/>
      <c r="T201" s="518"/>
      <c r="U201" s="519"/>
      <c r="V201" s="630" t="e">
        <f>'報告書（事業主控）記載用'!#REF!</f>
        <v>#REF!</v>
      </c>
      <c r="W201" s="631"/>
      <c r="X201" s="631"/>
      <c r="Y201" s="632"/>
      <c r="Z201" s="285"/>
      <c r="AA201" s="286"/>
      <c r="AB201" s="286"/>
      <c r="AC201" s="284"/>
      <c r="AD201" s="285"/>
      <c r="AE201" s="286"/>
      <c r="AF201" s="286"/>
      <c r="AG201" s="284"/>
      <c r="AH201" s="630" t="e">
        <f>'報告書（事業主控）記載用'!#REF!</f>
        <v>#REF!</v>
      </c>
      <c r="AI201" s="631"/>
      <c r="AJ201" s="631"/>
      <c r="AK201" s="632"/>
      <c r="AL201" s="285"/>
      <c r="AM201" s="287"/>
      <c r="AN201" s="630" t="e">
        <f>'報告書（事業主控）記載用'!#REF!</f>
        <v>#REF!</v>
      </c>
      <c r="AO201" s="631"/>
      <c r="AP201" s="631"/>
      <c r="AQ201" s="631"/>
      <c r="AR201" s="631"/>
      <c r="AS201" s="288"/>
    </row>
    <row r="202" spans="2:45" ht="18" customHeight="1">
      <c r="B202" s="520"/>
      <c r="C202" s="521"/>
      <c r="D202" s="521"/>
      <c r="E202" s="522"/>
      <c r="F202" s="638"/>
      <c r="G202" s="639"/>
      <c r="H202" s="639"/>
      <c r="I202" s="639"/>
      <c r="J202" s="639"/>
      <c r="K202" s="639"/>
      <c r="L202" s="639"/>
      <c r="M202" s="639"/>
      <c r="N202" s="640"/>
      <c r="O202" s="520"/>
      <c r="P202" s="521"/>
      <c r="Q202" s="521"/>
      <c r="R202" s="521"/>
      <c r="S202" s="521"/>
      <c r="T202" s="521"/>
      <c r="U202" s="522"/>
      <c r="V202" s="513" t="e">
        <f>'報告書（事業主控）記載用'!#REF!</f>
        <v>#REF!</v>
      </c>
      <c r="W202" s="516"/>
      <c r="X202" s="516"/>
      <c r="Y202" s="534"/>
      <c r="Z202" s="513" t="e">
        <f>'報告書（事業主控）記載用'!#REF!</f>
        <v>#REF!</v>
      </c>
      <c r="AA202" s="514"/>
      <c r="AB202" s="514"/>
      <c r="AC202" s="515"/>
      <c r="AD202" s="513" t="e">
        <f>'報告書（事業主控）記載用'!#REF!</f>
        <v>#REF!</v>
      </c>
      <c r="AE202" s="514"/>
      <c r="AF202" s="514"/>
      <c r="AG202" s="515"/>
      <c r="AH202" s="513" t="e">
        <f>'報告書（事業主控）記載用'!#REF!</f>
        <v>#REF!</v>
      </c>
      <c r="AI202" s="492"/>
      <c r="AJ202" s="492"/>
      <c r="AK202" s="492"/>
      <c r="AL202" s="289"/>
      <c r="AM202" s="290"/>
      <c r="AN202" s="513" t="e">
        <f>'報告書（事業主控）記載用'!#REF!</f>
        <v>#REF!</v>
      </c>
      <c r="AO202" s="516"/>
      <c r="AP202" s="516"/>
      <c r="AQ202" s="516"/>
      <c r="AR202" s="516"/>
      <c r="AS202" s="291"/>
    </row>
    <row r="203" spans="2:45" ht="18" customHeight="1">
      <c r="B203" s="523"/>
      <c r="C203" s="524"/>
      <c r="D203" s="524"/>
      <c r="E203" s="525"/>
      <c r="F203" s="641"/>
      <c r="G203" s="642"/>
      <c r="H203" s="642"/>
      <c r="I203" s="642"/>
      <c r="J203" s="642"/>
      <c r="K203" s="642"/>
      <c r="L203" s="642"/>
      <c r="M203" s="642"/>
      <c r="N203" s="643"/>
      <c r="O203" s="523"/>
      <c r="P203" s="524"/>
      <c r="Q203" s="524"/>
      <c r="R203" s="524"/>
      <c r="S203" s="524"/>
      <c r="T203" s="524"/>
      <c r="U203" s="525"/>
      <c r="V203" s="623" t="e">
        <f>'報告書（事業主控）記載用'!#REF!</f>
        <v>#REF!</v>
      </c>
      <c r="W203" s="624"/>
      <c r="X203" s="624"/>
      <c r="Y203" s="626"/>
      <c r="Z203" s="623" t="e">
        <f>'報告書（事業主控）記載用'!#REF!</f>
        <v>#REF!</v>
      </c>
      <c r="AA203" s="624"/>
      <c r="AB203" s="624"/>
      <c r="AC203" s="626"/>
      <c r="AD203" s="623" t="e">
        <f>'報告書（事業主控）記載用'!#REF!</f>
        <v>#REF!</v>
      </c>
      <c r="AE203" s="624"/>
      <c r="AF203" s="624"/>
      <c r="AG203" s="626"/>
      <c r="AH203" s="623" t="e">
        <f>'報告書（事業主控）記載用'!#REF!</f>
        <v>#REF!</v>
      </c>
      <c r="AI203" s="624"/>
      <c r="AJ203" s="624"/>
      <c r="AK203" s="626"/>
      <c r="AL203" s="239"/>
      <c r="AM203" s="240"/>
      <c r="AN203" s="623" t="e">
        <f>'報告書（事業主控）記載用'!#REF!</f>
        <v>#REF!</v>
      </c>
      <c r="AO203" s="624"/>
      <c r="AP203" s="624"/>
      <c r="AQ203" s="624"/>
      <c r="AR203" s="624"/>
      <c r="AS203" s="240"/>
    </row>
    <row r="204" spans="2:45" ht="18" customHeight="1">
      <c r="AN204" s="622" t="e">
        <f>'報告書（事業主控）記載用'!#REF!</f>
        <v>#REF!</v>
      </c>
      <c r="AO204" s="622"/>
      <c r="AP204" s="622"/>
      <c r="AQ204" s="622"/>
      <c r="AR204" s="622"/>
    </row>
    <row r="205" spans="2:45" ht="31.9" customHeight="1">
      <c r="AN205" s="38"/>
      <c r="AO205" s="38"/>
      <c r="AP205" s="38"/>
      <c r="AQ205" s="38"/>
      <c r="AR205" s="38"/>
    </row>
    <row r="206" spans="2:45" ht="7.5" customHeight="1">
      <c r="X206" s="3"/>
      <c r="Y206" s="3"/>
    </row>
    <row r="207" spans="2:45" ht="10.5" customHeight="1">
      <c r="X207" s="3"/>
      <c r="Y207" s="3"/>
    </row>
    <row r="208" spans="2:45" ht="5.25" customHeight="1">
      <c r="X208" s="3"/>
      <c r="Y208" s="3"/>
    </row>
    <row r="209" spans="2:45" ht="5.25" customHeight="1">
      <c r="X209" s="3"/>
      <c r="Y209" s="3"/>
    </row>
    <row r="210" spans="2:45" ht="5.25" customHeight="1">
      <c r="X210" s="3"/>
      <c r="Y210" s="3"/>
    </row>
    <row r="211" spans="2:45" ht="5.25" customHeight="1">
      <c r="X211" s="3"/>
      <c r="Y211" s="3"/>
    </row>
    <row r="212" spans="2:45" ht="17.25" customHeight="1">
      <c r="B212" s="2" t="s">
        <v>35</v>
      </c>
      <c r="S212" s="9"/>
      <c r="T212" s="9"/>
      <c r="U212" s="9"/>
      <c r="V212" s="9"/>
      <c r="W212" s="9"/>
      <c r="AL212" s="26"/>
      <c r="AM212" s="26"/>
      <c r="AN212" s="26"/>
      <c r="AO212" s="26"/>
    </row>
    <row r="213" spans="2:45" ht="12.75" customHeight="1">
      <c r="M213" s="27"/>
      <c r="N213" s="27"/>
      <c r="O213" s="27"/>
      <c r="P213" s="27"/>
      <c r="Q213" s="27"/>
      <c r="R213" s="27"/>
      <c r="S213" s="27"/>
      <c r="T213" s="28"/>
      <c r="U213" s="28"/>
      <c r="V213" s="28"/>
      <c r="W213" s="28"/>
      <c r="X213" s="28"/>
      <c r="Y213" s="28"/>
      <c r="Z213" s="28"/>
      <c r="AA213" s="27"/>
      <c r="AB213" s="27"/>
      <c r="AC213" s="27"/>
      <c r="AL213" s="26"/>
      <c r="AM213" s="389" t="s">
        <v>267</v>
      </c>
      <c r="AN213" s="617"/>
      <c r="AO213" s="617"/>
      <c r="AP213" s="618"/>
    </row>
    <row r="214" spans="2:45" ht="12.75" customHeight="1">
      <c r="M214" s="27"/>
      <c r="N214" s="27"/>
      <c r="O214" s="27"/>
      <c r="P214" s="27"/>
      <c r="Q214" s="27"/>
      <c r="R214" s="27"/>
      <c r="S214" s="27"/>
      <c r="T214" s="28"/>
      <c r="U214" s="28"/>
      <c r="V214" s="28"/>
      <c r="W214" s="28"/>
      <c r="X214" s="28"/>
      <c r="Y214" s="28"/>
      <c r="Z214" s="28"/>
      <c r="AA214" s="27"/>
      <c r="AB214" s="27"/>
      <c r="AC214" s="27"/>
      <c r="AL214" s="26"/>
      <c r="AM214" s="619"/>
      <c r="AN214" s="620"/>
      <c r="AO214" s="620"/>
      <c r="AP214" s="621"/>
    </row>
    <row r="215" spans="2:45" ht="12.75" customHeight="1">
      <c r="M215" s="27"/>
      <c r="N215" s="27"/>
      <c r="O215" s="27"/>
      <c r="P215" s="27"/>
      <c r="Q215" s="27"/>
      <c r="R215" s="27"/>
      <c r="S215" s="27"/>
      <c r="T215" s="27"/>
      <c r="U215" s="27"/>
      <c r="V215" s="27"/>
      <c r="W215" s="27"/>
      <c r="X215" s="27"/>
      <c r="Y215" s="27"/>
      <c r="Z215" s="27"/>
      <c r="AA215" s="27"/>
      <c r="AB215" s="27"/>
      <c r="AC215" s="27"/>
      <c r="AL215" s="26"/>
      <c r="AM215" s="26"/>
      <c r="AN215" s="270"/>
      <c r="AO215" s="270"/>
    </row>
    <row r="216" spans="2:45" ht="6" customHeight="1">
      <c r="M216" s="27"/>
      <c r="N216" s="27"/>
      <c r="O216" s="27"/>
      <c r="P216" s="27"/>
      <c r="Q216" s="27"/>
      <c r="R216" s="27"/>
      <c r="S216" s="27"/>
      <c r="T216" s="27"/>
      <c r="U216" s="27"/>
      <c r="V216" s="27"/>
      <c r="W216" s="27"/>
      <c r="X216" s="27"/>
      <c r="Y216" s="27"/>
      <c r="Z216" s="27"/>
      <c r="AA216" s="27"/>
      <c r="AB216" s="27"/>
      <c r="AC216" s="27"/>
      <c r="AL216" s="26"/>
      <c r="AM216" s="26"/>
    </row>
    <row r="217" spans="2:45" ht="12.75" customHeight="1">
      <c r="B217" s="403" t="s">
        <v>2</v>
      </c>
      <c r="C217" s="404"/>
      <c r="D217" s="404"/>
      <c r="E217" s="404"/>
      <c r="F217" s="404"/>
      <c r="G217" s="404"/>
      <c r="H217" s="404"/>
      <c r="I217" s="404"/>
      <c r="J217" s="408" t="s">
        <v>10</v>
      </c>
      <c r="K217" s="408"/>
      <c r="L217" s="271" t="s">
        <v>3</v>
      </c>
      <c r="M217" s="408" t="s">
        <v>11</v>
      </c>
      <c r="N217" s="408"/>
      <c r="O217" s="409" t="s">
        <v>12</v>
      </c>
      <c r="P217" s="408"/>
      <c r="Q217" s="408"/>
      <c r="R217" s="408"/>
      <c r="S217" s="408"/>
      <c r="T217" s="408"/>
      <c r="U217" s="408" t="s">
        <v>13</v>
      </c>
      <c r="V217" s="408"/>
      <c r="W217" s="408"/>
      <c r="AD217" s="11"/>
      <c r="AE217" s="11"/>
      <c r="AF217" s="11"/>
      <c r="AG217" s="11"/>
      <c r="AH217" s="11"/>
      <c r="AI217" s="11"/>
      <c r="AJ217" s="11"/>
      <c r="AL217" s="543">
        <f>$AL$9</f>
        <v>0</v>
      </c>
      <c r="AM217" s="411"/>
      <c r="AN217" s="478" t="s">
        <v>4</v>
      </c>
      <c r="AO217" s="478"/>
      <c r="AP217" s="411">
        <v>6</v>
      </c>
      <c r="AQ217" s="411"/>
      <c r="AR217" s="478" t="s">
        <v>5</v>
      </c>
      <c r="AS217" s="481"/>
    </row>
    <row r="218" spans="2:45" ht="13.9" customHeight="1">
      <c r="B218" s="404"/>
      <c r="C218" s="404"/>
      <c r="D218" s="404"/>
      <c r="E218" s="404"/>
      <c r="F218" s="404"/>
      <c r="G218" s="404"/>
      <c r="H218" s="404"/>
      <c r="I218" s="404"/>
      <c r="J218" s="591">
        <f>$J$10</f>
        <v>0</v>
      </c>
      <c r="K218" s="579">
        <f>$K$10</f>
        <v>0</v>
      </c>
      <c r="L218" s="593">
        <f>$L$10</f>
        <v>0</v>
      </c>
      <c r="M218" s="582">
        <f>$M$10</f>
        <v>0</v>
      </c>
      <c r="N218" s="579">
        <f>$N$10</f>
        <v>0</v>
      </c>
      <c r="O218" s="582">
        <f>$O$10</f>
        <v>0</v>
      </c>
      <c r="P218" s="544">
        <f>$P$10</f>
        <v>0</v>
      </c>
      <c r="Q218" s="544">
        <f>$Q$10</f>
        <v>0</v>
      </c>
      <c r="R218" s="544">
        <f>$R$10</f>
        <v>0</v>
      </c>
      <c r="S218" s="544">
        <f>$S$10</f>
        <v>0</v>
      </c>
      <c r="T218" s="579">
        <f>$T$10</f>
        <v>0</v>
      </c>
      <c r="U218" s="582">
        <f>$U$10</f>
        <v>0</v>
      </c>
      <c r="V218" s="544">
        <f>$V$10</f>
        <v>0</v>
      </c>
      <c r="W218" s="579">
        <f>$W$10</f>
        <v>0</v>
      </c>
      <c r="AD218" s="11"/>
      <c r="AE218" s="11"/>
      <c r="AF218" s="11"/>
      <c r="AG218" s="11"/>
      <c r="AH218" s="11"/>
      <c r="AI218" s="11"/>
      <c r="AJ218" s="11"/>
      <c r="AL218" s="412"/>
      <c r="AM218" s="413"/>
      <c r="AN218" s="479"/>
      <c r="AO218" s="479"/>
      <c r="AP218" s="413"/>
      <c r="AQ218" s="413"/>
      <c r="AR218" s="479"/>
      <c r="AS218" s="482"/>
    </row>
    <row r="219" spans="2:45" ht="9" customHeight="1">
      <c r="B219" s="404"/>
      <c r="C219" s="404"/>
      <c r="D219" s="404"/>
      <c r="E219" s="404"/>
      <c r="F219" s="404"/>
      <c r="G219" s="404"/>
      <c r="H219" s="404"/>
      <c r="I219" s="404"/>
      <c r="J219" s="592"/>
      <c r="K219" s="580"/>
      <c r="L219" s="594"/>
      <c r="M219" s="583"/>
      <c r="N219" s="580"/>
      <c r="O219" s="583"/>
      <c r="P219" s="545"/>
      <c r="Q219" s="545"/>
      <c r="R219" s="545"/>
      <c r="S219" s="545"/>
      <c r="T219" s="580"/>
      <c r="U219" s="583"/>
      <c r="V219" s="545"/>
      <c r="W219" s="580"/>
      <c r="AD219" s="11"/>
      <c r="AE219" s="11"/>
      <c r="AF219" s="11"/>
      <c r="AG219" s="11"/>
      <c r="AH219" s="11"/>
      <c r="AI219" s="11"/>
      <c r="AJ219" s="11"/>
      <c r="AL219" s="414"/>
      <c r="AM219" s="415"/>
      <c r="AN219" s="480"/>
      <c r="AO219" s="480"/>
      <c r="AP219" s="415"/>
      <c r="AQ219" s="415"/>
      <c r="AR219" s="480"/>
      <c r="AS219" s="483"/>
    </row>
    <row r="220" spans="2:45" ht="6" customHeight="1">
      <c r="B220" s="406"/>
      <c r="C220" s="406"/>
      <c r="D220" s="406"/>
      <c r="E220" s="406"/>
      <c r="F220" s="406"/>
      <c r="G220" s="406"/>
      <c r="H220" s="406"/>
      <c r="I220" s="406"/>
      <c r="J220" s="592"/>
      <c r="K220" s="581"/>
      <c r="L220" s="595"/>
      <c r="M220" s="584"/>
      <c r="N220" s="581"/>
      <c r="O220" s="584"/>
      <c r="P220" s="546"/>
      <c r="Q220" s="546"/>
      <c r="R220" s="546"/>
      <c r="S220" s="546"/>
      <c r="T220" s="581"/>
      <c r="U220" s="584"/>
      <c r="V220" s="546"/>
      <c r="W220" s="581"/>
    </row>
    <row r="221" spans="2:45" ht="15" customHeight="1">
      <c r="B221" s="457" t="s">
        <v>36</v>
      </c>
      <c r="C221" s="458"/>
      <c r="D221" s="458"/>
      <c r="E221" s="458"/>
      <c r="F221" s="458"/>
      <c r="G221" s="458"/>
      <c r="H221" s="458"/>
      <c r="I221" s="459"/>
      <c r="J221" s="457" t="s">
        <v>6</v>
      </c>
      <c r="K221" s="458"/>
      <c r="L221" s="458"/>
      <c r="M221" s="458"/>
      <c r="N221" s="466"/>
      <c r="O221" s="469" t="s">
        <v>37</v>
      </c>
      <c r="P221" s="458"/>
      <c r="Q221" s="458"/>
      <c r="R221" s="458"/>
      <c r="S221" s="458"/>
      <c r="T221" s="458"/>
      <c r="U221" s="459"/>
      <c r="V221" s="272" t="s">
        <v>348</v>
      </c>
      <c r="W221" s="273"/>
      <c r="X221" s="273"/>
      <c r="Y221" s="472" t="s">
        <v>349</v>
      </c>
      <c r="Z221" s="472"/>
      <c r="AA221" s="472"/>
      <c r="AB221" s="472"/>
      <c r="AC221" s="472"/>
      <c r="AD221" s="472"/>
      <c r="AE221" s="472"/>
      <c r="AF221" s="472"/>
      <c r="AG221" s="472"/>
      <c r="AH221" s="472"/>
      <c r="AI221" s="273"/>
      <c r="AJ221" s="273"/>
      <c r="AK221" s="274"/>
      <c r="AL221" s="596" t="s">
        <v>310</v>
      </c>
      <c r="AM221" s="596"/>
      <c r="AN221" s="473" t="s">
        <v>350</v>
      </c>
      <c r="AO221" s="473"/>
      <c r="AP221" s="473"/>
      <c r="AQ221" s="473"/>
      <c r="AR221" s="473"/>
      <c r="AS221" s="474"/>
    </row>
    <row r="222" spans="2:45" ht="13.9" customHeight="1">
      <c r="B222" s="460"/>
      <c r="C222" s="461"/>
      <c r="D222" s="461"/>
      <c r="E222" s="461"/>
      <c r="F222" s="461"/>
      <c r="G222" s="461"/>
      <c r="H222" s="461"/>
      <c r="I222" s="462"/>
      <c r="J222" s="460"/>
      <c r="K222" s="461"/>
      <c r="L222" s="461"/>
      <c r="M222" s="461"/>
      <c r="N222" s="467"/>
      <c r="O222" s="470"/>
      <c r="P222" s="461"/>
      <c r="Q222" s="461"/>
      <c r="R222" s="461"/>
      <c r="S222" s="461"/>
      <c r="T222" s="461"/>
      <c r="U222" s="462"/>
      <c r="V222" s="420" t="s">
        <v>7</v>
      </c>
      <c r="W222" s="421"/>
      <c r="X222" s="421"/>
      <c r="Y222" s="422"/>
      <c r="Z222" s="426" t="s">
        <v>16</v>
      </c>
      <c r="AA222" s="427"/>
      <c r="AB222" s="427"/>
      <c r="AC222" s="428"/>
      <c r="AD222" s="432" t="s">
        <v>17</v>
      </c>
      <c r="AE222" s="433"/>
      <c r="AF222" s="433"/>
      <c r="AG222" s="434"/>
      <c r="AH222" s="660" t="s">
        <v>60</v>
      </c>
      <c r="AI222" s="478"/>
      <c r="AJ222" s="478"/>
      <c r="AK222" s="481"/>
      <c r="AL222" s="597" t="s">
        <v>38</v>
      </c>
      <c r="AM222" s="597"/>
      <c r="AN222" s="448" t="s">
        <v>19</v>
      </c>
      <c r="AO222" s="449"/>
      <c r="AP222" s="449"/>
      <c r="AQ222" s="449"/>
      <c r="AR222" s="450"/>
      <c r="AS222" s="451"/>
    </row>
    <row r="223" spans="2:45" ht="13.9" customHeight="1">
      <c r="B223" s="463"/>
      <c r="C223" s="464"/>
      <c r="D223" s="464"/>
      <c r="E223" s="464"/>
      <c r="F223" s="464"/>
      <c r="G223" s="464"/>
      <c r="H223" s="464"/>
      <c r="I223" s="465"/>
      <c r="J223" s="463"/>
      <c r="K223" s="464"/>
      <c r="L223" s="464"/>
      <c r="M223" s="464"/>
      <c r="N223" s="468"/>
      <c r="O223" s="471"/>
      <c r="P223" s="464"/>
      <c r="Q223" s="464"/>
      <c r="R223" s="464"/>
      <c r="S223" s="464"/>
      <c r="T223" s="464"/>
      <c r="U223" s="465"/>
      <c r="V223" s="423"/>
      <c r="W223" s="424"/>
      <c r="X223" s="424"/>
      <c r="Y223" s="425"/>
      <c r="Z223" s="429"/>
      <c r="AA223" s="430"/>
      <c r="AB223" s="430"/>
      <c r="AC223" s="431"/>
      <c r="AD223" s="435"/>
      <c r="AE223" s="436"/>
      <c r="AF223" s="436"/>
      <c r="AG223" s="437"/>
      <c r="AH223" s="661"/>
      <c r="AI223" s="480"/>
      <c r="AJ223" s="480"/>
      <c r="AK223" s="483"/>
      <c r="AL223" s="598"/>
      <c r="AM223" s="598"/>
      <c r="AN223" s="454"/>
      <c r="AO223" s="454"/>
      <c r="AP223" s="454"/>
      <c r="AQ223" s="454"/>
      <c r="AR223" s="454"/>
      <c r="AS223" s="455"/>
    </row>
    <row r="224" spans="2:45" ht="18" customHeight="1">
      <c r="B224" s="653" t="e">
        <f>'報告書（事業主控）記載用'!#REF!</f>
        <v>#REF!</v>
      </c>
      <c r="C224" s="654"/>
      <c r="D224" s="654"/>
      <c r="E224" s="654"/>
      <c r="F224" s="654"/>
      <c r="G224" s="654"/>
      <c r="H224" s="654"/>
      <c r="I224" s="655"/>
      <c r="J224" s="653" t="e">
        <f>'報告書（事業主控）記載用'!#REF!</f>
        <v>#REF!</v>
      </c>
      <c r="K224" s="654"/>
      <c r="L224" s="654"/>
      <c r="M224" s="654"/>
      <c r="N224" s="656"/>
      <c r="O224" s="277" t="e">
        <f>'報告書（事業主控）記載用'!#REF!</f>
        <v>#REF!</v>
      </c>
      <c r="P224" s="278" t="s">
        <v>31</v>
      </c>
      <c r="Q224" s="277" t="e">
        <f>'報告書（事業主控）記載用'!#REF!</f>
        <v>#REF!</v>
      </c>
      <c r="R224" s="278" t="s">
        <v>32</v>
      </c>
      <c r="S224" s="277" t="e">
        <f>'報告書（事業主控）記載用'!#REF!</f>
        <v>#REF!</v>
      </c>
      <c r="T224" s="506" t="s">
        <v>33</v>
      </c>
      <c r="U224" s="506"/>
      <c r="V224" s="633" t="e">
        <f>'報告書（事業主控）記載用'!#REF!</f>
        <v>#REF!</v>
      </c>
      <c r="W224" s="634"/>
      <c r="X224" s="634"/>
      <c r="Y224" s="279" t="s">
        <v>8</v>
      </c>
      <c r="Z224" s="285"/>
      <c r="AA224" s="286"/>
      <c r="AB224" s="286"/>
      <c r="AC224" s="279" t="s">
        <v>8</v>
      </c>
      <c r="AD224" s="285"/>
      <c r="AE224" s="286"/>
      <c r="AF224" s="286"/>
      <c r="AG224" s="282" t="s">
        <v>8</v>
      </c>
      <c r="AH224" s="662" t="e">
        <f>'報告書（事業主控）記載用'!#REF!</f>
        <v>#REF!</v>
      </c>
      <c r="AI224" s="663"/>
      <c r="AJ224" s="663"/>
      <c r="AK224" s="664"/>
      <c r="AL224" s="285"/>
      <c r="AM224" s="287"/>
      <c r="AN224" s="630" t="e">
        <f>'報告書（事業主控）記載用'!#REF!</f>
        <v>#REF!</v>
      </c>
      <c r="AO224" s="631"/>
      <c r="AP224" s="631"/>
      <c r="AQ224" s="631"/>
      <c r="AR224" s="631"/>
      <c r="AS224" s="282" t="s">
        <v>8</v>
      </c>
    </row>
    <row r="225" spans="2:45" ht="18" customHeight="1">
      <c r="B225" s="647"/>
      <c r="C225" s="648"/>
      <c r="D225" s="648"/>
      <c r="E225" s="648"/>
      <c r="F225" s="648"/>
      <c r="G225" s="648"/>
      <c r="H225" s="648"/>
      <c r="I225" s="649"/>
      <c r="J225" s="647"/>
      <c r="K225" s="648"/>
      <c r="L225" s="648"/>
      <c r="M225" s="648"/>
      <c r="N225" s="651"/>
      <c r="O225" s="33" t="e">
        <f>'報告書（事業主控）記載用'!#REF!</f>
        <v>#REF!</v>
      </c>
      <c r="P225" s="237" t="s">
        <v>31</v>
      </c>
      <c r="Q225" s="33" t="e">
        <f>'報告書（事業主控）記載用'!#REF!</f>
        <v>#REF!</v>
      </c>
      <c r="R225" s="237" t="s">
        <v>32</v>
      </c>
      <c r="S225" s="33" t="e">
        <f>'報告書（事業主控）記載用'!#REF!</f>
        <v>#REF!</v>
      </c>
      <c r="T225" s="652" t="s">
        <v>34</v>
      </c>
      <c r="U225" s="652"/>
      <c r="V225" s="623" t="e">
        <f>'報告書（事業主控）記載用'!#REF!</f>
        <v>#REF!</v>
      </c>
      <c r="W225" s="624"/>
      <c r="X225" s="624"/>
      <c r="Y225" s="624"/>
      <c r="Z225" s="623" t="e">
        <f>'報告書（事業主控）記載用'!#REF!</f>
        <v>#REF!</v>
      </c>
      <c r="AA225" s="624"/>
      <c r="AB225" s="624"/>
      <c r="AC225" s="624"/>
      <c r="AD225" s="623" t="e">
        <f>'報告書（事業主控）記載用'!#REF!</f>
        <v>#REF!</v>
      </c>
      <c r="AE225" s="624"/>
      <c r="AF225" s="624"/>
      <c r="AG225" s="626"/>
      <c r="AH225" s="627" t="e">
        <f>'報告書（事業主控）記載用'!#REF!</f>
        <v>#REF!</v>
      </c>
      <c r="AI225" s="628"/>
      <c r="AJ225" s="628"/>
      <c r="AK225" s="629"/>
      <c r="AL225" s="494" t="e">
        <f>'報告書（事業主控）記載用'!#REF!</f>
        <v>#REF!</v>
      </c>
      <c r="AM225" s="625"/>
      <c r="AN225" s="623" t="e">
        <f>'報告書（事業主控）記載用'!#REF!</f>
        <v>#REF!</v>
      </c>
      <c r="AO225" s="624"/>
      <c r="AP225" s="624"/>
      <c r="AQ225" s="624"/>
      <c r="AR225" s="624"/>
      <c r="AS225" s="240"/>
    </row>
    <row r="226" spans="2:45" ht="18" customHeight="1">
      <c r="B226" s="644" t="e">
        <f>'報告書（事業主控）記載用'!#REF!</f>
        <v>#REF!</v>
      </c>
      <c r="C226" s="645"/>
      <c r="D226" s="645"/>
      <c r="E226" s="645"/>
      <c r="F226" s="645"/>
      <c r="G226" s="645"/>
      <c r="H226" s="645"/>
      <c r="I226" s="646"/>
      <c r="J226" s="644" t="e">
        <f>'報告書（事業主控）記載用'!#REF!</f>
        <v>#REF!</v>
      </c>
      <c r="K226" s="645"/>
      <c r="L226" s="645"/>
      <c r="M226" s="645"/>
      <c r="N226" s="650"/>
      <c r="O226" s="32" t="e">
        <f>'報告書（事業主控）記載用'!#REF!</f>
        <v>#REF!</v>
      </c>
      <c r="P226" s="11" t="s">
        <v>31</v>
      </c>
      <c r="Q226" s="32" t="e">
        <f>'報告書（事業主控）記載用'!#REF!</f>
        <v>#REF!</v>
      </c>
      <c r="R226" s="11" t="s">
        <v>32</v>
      </c>
      <c r="S226" s="32" t="e">
        <f>'報告書（事業主控）記載用'!#REF!</f>
        <v>#REF!</v>
      </c>
      <c r="T226" s="512" t="s">
        <v>33</v>
      </c>
      <c r="U226" s="512"/>
      <c r="V226" s="633" t="e">
        <f>'報告書（事業主控）記載用'!#REF!</f>
        <v>#REF!</v>
      </c>
      <c r="W226" s="634"/>
      <c r="X226" s="634"/>
      <c r="Y226" s="284"/>
      <c r="Z226" s="285"/>
      <c r="AA226" s="286"/>
      <c r="AB226" s="286"/>
      <c r="AC226" s="284"/>
      <c r="AD226" s="285"/>
      <c r="AE226" s="286"/>
      <c r="AF226" s="286"/>
      <c r="AG226" s="284"/>
      <c r="AH226" s="630" t="e">
        <f>'報告書（事業主控）記載用'!#REF!</f>
        <v>#REF!</v>
      </c>
      <c r="AI226" s="631"/>
      <c r="AJ226" s="631"/>
      <c r="AK226" s="632"/>
      <c r="AL226" s="285"/>
      <c r="AM226" s="287"/>
      <c r="AN226" s="630" t="e">
        <f>'報告書（事業主控）記載用'!#REF!</f>
        <v>#REF!</v>
      </c>
      <c r="AO226" s="631"/>
      <c r="AP226" s="631"/>
      <c r="AQ226" s="631"/>
      <c r="AR226" s="631"/>
      <c r="AS226" s="288"/>
    </row>
    <row r="227" spans="2:45" ht="18" customHeight="1">
      <c r="B227" s="647"/>
      <c r="C227" s="648"/>
      <c r="D227" s="648"/>
      <c r="E227" s="648"/>
      <c r="F227" s="648"/>
      <c r="G227" s="648"/>
      <c r="H227" s="648"/>
      <c r="I227" s="649"/>
      <c r="J227" s="647"/>
      <c r="K227" s="648"/>
      <c r="L227" s="648"/>
      <c r="M227" s="648"/>
      <c r="N227" s="651"/>
      <c r="O227" s="33" t="e">
        <f>'報告書（事業主控）記載用'!#REF!</f>
        <v>#REF!</v>
      </c>
      <c r="P227" s="237" t="s">
        <v>31</v>
      </c>
      <c r="Q227" s="33" t="e">
        <f>'報告書（事業主控）記載用'!#REF!</f>
        <v>#REF!</v>
      </c>
      <c r="R227" s="237" t="s">
        <v>32</v>
      </c>
      <c r="S227" s="33" t="e">
        <f>'報告書（事業主控）記載用'!#REF!</f>
        <v>#REF!</v>
      </c>
      <c r="T227" s="652" t="s">
        <v>34</v>
      </c>
      <c r="U227" s="652"/>
      <c r="V227" s="627" t="e">
        <f>'報告書（事業主控）記載用'!#REF!</f>
        <v>#REF!</v>
      </c>
      <c r="W227" s="628"/>
      <c r="X227" s="628"/>
      <c r="Y227" s="628"/>
      <c r="Z227" s="627" t="e">
        <f>'報告書（事業主控）記載用'!#REF!</f>
        <v>#REF!</v>
      </c>
      <c r="AA227" s="628"/>
      <c r="AB227" s="628"/>
      <c r="AC227" s="628"/>
      <c r="AD227" s="627" t="e">
        <f>'報告書（事業主控）記載用'!#REF!</f>
        <v>#REF!</v>
      </c>
      <c r="AE227" s="628"/>
      <c r="AF227" s="628"/>
      <c r="AG227" s="628"/>
      <c r="AH227" s="627" t="e">
        <f>'報告書（事業主控）記載用'!#REF!</f>
        <v>#REF!</v>
      </c>
      <c r="AI227" s="628"/>
      <c r="AJ227" s="628"/>
      <c r="AK227" s="629"/>
      <c r="AL227" s="494" t="e">
        <f>'報告書（事業主控）記載用'!#REF!</f>
        <v>#REF!</v>
      </c>
      <c r="AM227" s="625"/>
      <c r="AN227" s="623" t="e">
        <f>'報告書（事業主控）記載用'!#REF!</f>
        <v>#REF!</v>
      </c>
      <c r="AO227" s="624"/>
      <c r="AP227" s="624"/>
      <c r="AQ227" s="624"/>
      <c r="AR227" s="624"/>
      <c r="AS227" s="240"/>
    </row>
    <row r="228" spans="2:45" ht="18" customHeight="1">
      <c r="B228" s="644" t="e">
        <f>'報告書（事業主控）記載用'!#REF!</f>
        <v>#REF!</v>
      </c>
      <c r="C228" s="645"/>
      <c r="D228" s="645"/>
      <c r="E228" s="645"/>
      <c r="F228" s="645"/>
      <c r="G228" s="645"/>
      <c r="H228" s="645"/>
      <c r="I228" s="646"/>
      <c r="J228" s="644" t="e">
        <f>'報告書（事業主控）記載用'!#REF!</f>
        <v>#REF!</v>
      </c>
      <c r="K228" s="645"/>
      <c r="L228" s="645"/>
      <c r="M228" s="645"/>
      <c r="N228" s="650"/>
      <c r="O228" s="32" t="e">
        <f>'報告書（事業主控）記載用'!#REF!</f>
        <v>#REF!</v>
      </c>
      <c r="P228" s="11" t="s">
        <v>31</v>
      </c>
      <c r="Q228" s="32" t="e">
        <f>'報告書（事業主控）記載用'!#REF!</f>
        <v>#REF!</v>
      </c>
      <c r="R228" s="11" t="s">
        <v>32</v>
      </c>
      <c r="S228" s="32" t="e">
        <f>'報告書（事業主控）記載用'!#REF!</f>
        <v>#REF!</v>
      </c>
      <c r="T228" s="512" t="s">
        <v>33</v>
      </c>
      <c r="U228" s="512"/>
      <c r="V228" s="633" t="e">
        <f>'報告書（事業主控）記載用'!#REF!</f>
        <v>#REF!</v>
      </c>
      <c r="W228" s="634"/>
      <c r="X228" s="634"/>
      <c r="Y228" s="284"/>
      <c r="Z228" s="285"/>
      <c r="AA228" s="286"/>
      <c r="AB228" s="286"/>
      <c r="AC228" s="284"/>
      <c r="AD228" s="285"/>
      <c r="AE228" s="286"/>
      <c r="AF228" s="286"/>
      <c r="AG228" s="284"/>
      <c r="AH228" s="630" t="e">
        <f>'報告書（事業主控）記載用'!#REF!</f>
        <v>#REF!</v>
      </c>
      <c r="AI228" s="631"/>
      <c r="AJ228" s="631"/>
      <c r="AK228" s="632"/>
      <c r="AL228" s="285"/>
      <c r="AM228" s="287"/>
      <c r="AN228" s="630" t="e">
        <f>'報告書（事業主控）記載用'!#REF!</f>
        <v>#REF!</v>
      </c>
      <c r="AO228" s="631"/>
      <c r="AP228" s="631"/>
      <c r="AQ228" s="631"/>
      <c r="AR228" s="631"/>
      <c r="AS228" s="288"/>
    </row>
    <row r="229" spans="2:45" ht="18" customHeight="1">
      <c r="B229" s="647"/>
      <c r="C229" s="648"/>
      <c r="D229" s="648"/>
      <c r="E229" s="648"/>
      <c r="F229" s="648"/>
      <c r="G229" s="648"/>
      <c r="H229" s="648"/>
      <c r="I229" s="649"/>
      <c r="J229" s="647"/>
      <c r="K229" s="648"/>
      <c r="L229" s="648"/>
      <c r="M229" s="648"/>
      <c r="N229" s="651"/>
      <c r="O229" s="33" t="e">
        <f>'報告書（事業主控）記載用'!#REF!</f>
        <v>#REF!</v>
      </c>
      <c r="P229" s="237" t="s">
        <v>31</v>
      </c>
      <c r="Q229" s="33" t="e">
        <f>'報告書（事業主控）記載用'!#REF!</f>
        <v>#REF!</v>
      </c>
      <c r="R229" s="237" t="s">
        <v>32</v>
      </c>
      <c r="S229" s="33" t="e">
        <f>'報告書（事業主控）記載用'!#REF!</f>
        <v>#REF!</v>
      </c>
      <c r="T229" s="652" t="s">
        <v>34</v>
      </c>
      <c r="U229" s="652"/>
      <c r="V229" s="627" t="e">
        <f>'報告書（事業主控）記載用'!#REF!</f>
        <v>#REF!</v>
      </c>
      <c r="W229" s="628"/>
      <c r="X229" s="628"/>
      <c r="Y229" s="628"/>
      <c r="Z229" s="627" t="e">
        <f>'報告書（事業主控）記載用'!#REF!</f>
        <v>#REF!</v>
      </c>
      <c r="AA229" s="628"/>
      <c r="AB229" s="628"/>
      <c r="AC229" s="628"/>
      <c r="AD229" s="627" t="e">
        <f>'報告書（事業主控）記載用'!#REF!</f>
        <v>#REF!</v>
      </c>
      <c r="AE229" s="628"/>
      <c r="AF229" s="628"/>
      <c r="AG229" s="628"/>
      <c r="AH229" s="627" t="e">
        <f>'報告書（事業主控）記載用'!#REF!</f>
        <v>#REF!</v>
      </c>
      <c r="AI229" s="628"/>
      <c r="AJ229" s="628"/>
      <c r="AK229" s="629"/>
      <c r="AL229" s="494" t="e">
        <f>'報告書（事業主控）記載用'!#REF!</f>
        <v>#REF!</v>
      </c>
      <c r="AM229" s="625"/>
      <c r="AN229" s="623" t="e">
        <f>'報告書（事業主控）記載用'!#REF!</f>
        <v>#REF!</v>
      </c>
      <c r="AO229" s="624"/>
      <c r="AP229" s="624"/>
      <c r="AQ229" s="624"/>
      <c r="AR229" s="624"/>
      <c r="AS229" s="240"/>
    </row>
    <row r="230" spans="2:45" ht="18" customHeight="1">
      <c r="B230" s="644" t="e">
        <f>'報告書（事業主控）記載用'!#REF!</f>
        <v>#REF!</v>
      </c>
      <c r="C230" s="645"/>
      <c r="D230" s="645"/>
      <c r="E230" s="645"/>
      <c r="F230" s="645"/>
      <c r="G230" s="645"/>
      <c r="H230" s="645"/>
      <c r="I230" s="646"/>
      <c r="J230" s="644" t="e">
        <f>'報告書（事業主控）記載用'!#REF!</f>
        <v>#REF!</v>
      </c>
      <c r="K230" s="645"/>
      <c r="L230" s="645"/>
      <c r="M230" s="645"/>
      <c r="N230" s="650"/>
      <c r="O230" s="32" t="e">
        <f>'報告書（事業主控）記載用'!#REF!</f>
        <v>#REF!</v>
      </c>
      <c r="P230" s="11" t="s">
        <v>31</v>
      </c>
      <c r="Q230" s="32" t="e">
        <f>'報告書（事業主控）記載用'!#REF!</f>
        <v>#REF!</v>
      </c>
      <c r="R230" s="11" t="s">
        <v>32</v>
      </c>
      <c r="S230" s="32" t="e">
        <f>'報告書（事業主控）記載用'!#REF!</f>
        <v>#REF!</v>
      </c>
      <c r="T230" s="512" t="s">
        <v>33</v>
      </c>
      <c r="U230" s="512"/>
      <c r="V230" s="633" t="e">
        <f>'報告書（事業主控）記載用'!#REF!</f>
        <v>#REF!</v>
      </c>
      <c r="W230" s="634"/>
      <c r="X230" s="634"/>
      <c r="Y230" s="284"/>
      <c r="Z230" s="285"/>
      <c r="AA230" s="286"/>
      <c r="AB230" s="286"/>
      <c r="AC230" s="284"/>
      <c r="AD230" s="285"/>
      <c r="AE230" s="286"/>
      <c r="AF230" s="286"/>
      <c r="AG230" s="284"/>
      <c r="AH230" s="630" t="e">
        <f>'報告書（事業主控）記載用'!#REF!</f>
        <v>#REF!</v>
      </c>
      <c r="AI230" s="631"/>
      <c r="AJ230" s="631"/>
      <c r="AK230" s="632"/>
      <c r="AL230" s="285"/>
      <c r="AM230" s="287"/>
      <c r="AN230" s="630" t="e">
        <f>'報告書（事業主控）記載用'!#REF!</f>
        <v>#REF!</v>
      </c>
      <c r="AO230" s="631"/>
      <c r="AP230" s="631"/>
      <c r="AQ230" s="631"/>
      <c r="AR230" s="631"/>
      <c r="AS230" s="288"/>
    </row>
    <row r="231" spans="2:45" ht="18" customHeight="1">
      <c r="B231" s="647"/>
      <c r="C231" s="648"/>
      <c r="D231" s="648"/>
      <c r="E231" s="648"/>
      <c r="F231" s="648"/>
      <c r="G231" s="648"/>
      <c r="H231" s="648"/>
      <c r="I231" s="649"/>
      <c r="J231" s="647"/>
      <c r="K231" s="648"/>
      <c r="L231" s="648"/>
      <c r="M231" s="648"/>
      <c r="N231" s="651"/>
      <c r="O231" s="33" t="e">
        <f>'報告書（事業主控）記載用'!#REF!</f>
        <v>#REF!</v>
      </c>
      <c r="P231" s="237" t="s">
        <v>31</v>
      </c>
      <c r="Q231" s="33" t="e">
        <f>'報告書（事業主控）記載用'!#REF!</f>
        <v>#REF!</v>
      </c>
      <c r="R231" s="237" t="s">
        <v>32</v>
      </c>
      <c r="S231" s="33" t="e">
        <f>'報告書（事業主控）記載用'!#REF!</f>
        <v>#REF!</v>
      </c>
      <c r="T231" s="652" t="s">
        <v>34</v>
      </c>
      <c r="U231" s="652"/>
      <c r="V231" s="627" t="e">
        <f>'報告書（事業主控）記載用'!#REF!</f>
        <v>#REF!</v>
      </c>
      <c r="W231" s="628"/>
      <c r="X231" s="628"/>
      <c r="Y231" s="628"/>
      <c r="Z231" s="627" t="e">
        <f>'報告書（事業主控）記載用'!#REF!</f>
        <v>#REF!</v>
      </c>
      <c r="AA231" s="628"/>
      <c r="AB231" s="628"/>
      <c r="AC231" s="628"/>
      <c r="AD231" s="627" t="e">
        <f>'報告書（事業主控）記載用'!#REF!</f>
        <v>#REF!</v>
      </c>
      <c r="AE231" s="628"/>
      <c r="AF231" s="628"/>
      <c r="AG231" s="628"/>
      <c r="AH231" s="627" t="e">
        <f>'報告書（事業主控）記載用'!#REF!</f>
        <v>#REF!</v>
      </c>
      <c r="AI231" s="628"/>
      <c r="AJ231" s="628"/>
      <c r="AK231" s="629"/>
      <c r="AL231" s="494" t="e">
        <f>'報告書（事業主控）記載用'!#REF!</f>
        <v>#REF!</v>
      </c>
      <c r="AM231" s="625"/>
      <c r="AN231" s="623" t="e">
        <f>'報告書（事業主控）記載用'!#REF!</f>
        <v>#REF!</v>
      </c>
      <c r="AO231" s="624"/>
      <c r="AP231" s="624"/>
      <c r="AQ231" s="624"/>
      <c r="AR231" s="624"/>
      <c r="AS231" s="240"/>
    </row>
    <row r="232" spans="2:45" ht="18" customHeight="1">
      <c r="B232" s="644" t="e">
        <f>'報告書（事業主控）記載用'!#REF!</f>
        <v>#REF!</v>
      </c>
      <c r="C232" s="645"/>
      <c r="D232" s="645"/>
      <c r="E232" s="645"/>
      <c r="F232" s="645"/>
      <c r="G232" s="645"/>
      <c r="H232" s="645"/>
      <c r="I232" s="646"/>
      <c r="J232" s="644" t="e">
        <f>'報告書（事業主控）記載用'!#REF!</f>
        <v>#REF!</v>
      </c>
      <c r="K232" s="645"/>
      <c r="L232" s="645"/>
      <c r="M232" s="645"/>
      <c r="N232" s="650"/>
      <c r="O232" s="32" t="e">
        <f>'報告書（事業主控）記載用'!#REF!</f>
        <v>#REF!</v>
      </c>
      <c r="P232" s="11" t="s">
        <v>31</v>
      </c>
      <c r="Q232" s="32" t="e">
        <f>'報告書（事業主控）記載用'!#REF!</f>
        <v>#REF!</v>
      </c>
      <c r="R232" s="11" t="s">
        <v>32</v>
      </c>
      <c r="S232" s="32" t="e">
        <f>'報告書（事業主控）記載用'!#REF!</f>
        <v>#REF!</v>
      </c>
      <c r="T232" s="512" t="s">
        <v>33</v>
      </c>
      <c r="U232" s="512"/>
      <c r="V232" s="633" t="e">
        <f>'報告書（事業主控）記載用'!#REF!</f>
        <v>#REF!</v>
      </c>
      <c r="W232" s="634"/>
      <c r="X232" s="634"/>
      <c r="Y232" s="284"/>
      <c r="Z232" s="285"/>
      <c r="AA232" s="286"/>
      <c r="AB232" s="286"/>
      <c r="AC232" s="284"/>
      <c r="AD232" s="285"/>
      <c r="AE232" s="286"/>
      <c r="AF232" s="286"/>
      <c r="AG232" s="284"/>
      <c r="AH232" s="630" t="e">
        <f>'報告書（事業主控）記載用'!#REF!</f>
        <v>#REF!</v>
      </c>
      <c r="AI232" s="631"/>
      <c r="AJ232" s="631"/>
      <c r="AK232" s="632"/>
      <c r="AL232" s="285"/>
      <c r="AM232" s="287"/>
      <c r="AN232" s="630" t="e">
        <f>'報告書（事業主控）記載用'!#REF!</f>
        <v>#REF!</v>
      </c>
      <c r="AO232" s="631"/>
      <c r="AP232" s="631"/>
      <c r="AQ232" s="631"/>
      <c r="AR232" s="631"/>
      <c r="AS232" s="288"/>
    </row>
    <row r="233" spans="2:45" ht="18" customHeight="1">
      <c r="B233" s="647"/>
      <c r="C233" s="648"/>
      <c r="D233" s="648"/>
      <c r="E233" s="648"/>
      <c r="F233" s="648"/>
      <c r="G233" s="648"/>
      <c r="H233" s="648"/>
      <c r="I233" s="649"/>
      <c r="J233" s="647"/>
      <c r="K233" s="648"/>
      <c r="L233" s="648"/>
      <c r="M233" s="648"/>
      <c r="N233" s="651"/>
      <c r="O233" s="33" t="e">
        <f>'報告書（事業主控）記載用'!#REF!</f>
        <v>#REF!</v>
      </c>
      <c r="P233" s="237" t="s">
        <v>31</v>
      </c>
      <c r="Q233" s="33" t="e">
        <f>'報告書（事業主控）記載用'!#REF!</f>
        <v>#REF!</v>
      </c>
      <c r="R233" s="237" t="s">
        <v>32</v>
      </c>
      <c r="S233" s="33" t="e">
        <f>'報告書（事業主控）記載用'!#REF!</f>
        <v>#REF!</v>
      </c>
      <c r="T233" s="652" t="s">
        <v>34</v>
      </c>
      <c r="U233" s="652"/>
      <c r="V233" s="627" t="e">
        <f>'報告書（事業主控）記載用'!#REF!</f>
        <v>#REF!</v>
      </c>
      <c r="W233" s="628"/>
      <c r="X233" s="628"/>
      <c r="Y233" s="628"/>
      <c r="Z233" s="627" t="e">
        <f>'報告書（事業主控）記載用'!#REF!</f>
        <v>#REF!</v>
      </c>
      <c r="AA233" s="628"/>
      <c r="AB233" s="628"/>
      <c r="AC233" s="628"/>
      <c r="AD233" s="627" t="e">
        <f>'報告書（事業主控）記載用'!#REF!</f>
        <v>#REF!</v>
      </c>
      <c r="AE233" s="628"/>
      <c r="AF233" s="628"/>
      <c r="AG233" s="628"/>
      <c r="AH233" s="627" t="e">
        <f>'報告書（事業主控）記載用'!#REF!</f>
        <v>#REF!</v>
      </c>
      <c r="AI233" s="628"/>
      <c r="AJ233" s="628"/>
      <c r="AK233" s="629"/>
      <c r="AL233" s="494" t="e">
        <f>'報告書（事業主控）記載用'!#REF!</f>
        <v>#REF!</v>
      </c>
      <c r="AM233" s="625"/>
      <c r="AN233" s="623" t="e">
        <f>'報告書（事業主控）記載用'!#REF!</f>
        <v>#REF!</v>
      </c>
      <c r="AO233" s="624"/>
      <c r="AP233" s="624"/>
      <c r="AQ233" s="624"/>
      <c r="AR233" s="624"/>
      <c r="AS233" s="240"/>
    </row>
    <row r="234" spans="2:45" ht="18" customHeight="1">
      <c r="B234" s="644" t="e">
        <f>'報告書（事業主控）記載用'!#REF!</f>
        <v>#REF!</v>
      </c>
      <c r="C234" s="645"/>
      <c r="D234" s="645"/>
      <c r="E234" s="645"/>
      <c r="F234" s="645"/>
      <c r="G234" s="645"/>
      <c r="H234" s="645"/>
      <c r="I234" s="646"/>
      <c r="J234" s="644" t="e">
        <f>'報告書（事業主控）記載用'!#REF!</f>
        <v>#REF!</v>
      </c>
      <c r="K234" s="645"/>
      <c r="L234" s="645"/>
      <c r="M234" s="645"/>
      <c r="N234" s="650"/>
      <c r="O234" s="32" t="e">
        <f>'報告書（事業主控）記載用'!#REF!</f>
        <v>#REF!</v>
      </c>
      <c r="P234" s="11" t="s">
        <v>31</v>
      </c>
      <c r="Q234" s="32" t="e">
        <f>'報告書（事業主控）記載用'!#REF!</f>
        <v>#REF!</v>
      </c>
      <c r="R234" s="11" t="s">
        <v>32</v>
      </c>
      <c r="S234" s="32" t="e">
        <f>'報告書（事業主控）記載用'!#REF!</f>
        <v>#REF!</v>
      </c>
      <c r="T234" s="512" t="s">
        <v>33</v>
      </c>
      <c r="U234" s="512"/>
      <c r="V234" s="633" t="e">
        <f>'報告書（事業主控）記載用'!#REF!</f>
        <v>#REF!</v>
      </c>
      <c r="W234" s="634"/>
      <c r="X234" s="634"/>
      <c r="Y234" s="284"/>
      <c r="Z234" s="285"/>
      <c r="AA234" s="286"/>
      <c r="AB234" s="286"/>
      <c r="AC234" s="284"/>
      <c r="AD234" s="285"/>
      <c r="AE234" s="286"/>
      <c r="AF234" s="286"/>
      <c r="AG234" s="284"/>
      <c r="AH234" s="630" t="e">
        <f>'報告書（事業主控）記載用'!#REF!</f>
        <v>#REF!</v>
      </c>
      <c r="AI234" s="631"/>
      <c r="AJ234" s="631"/>
      <c r="AK234" s="632"/>
      <c r="AL234" s="285"/>
      <c r="AM234" s="287"/>
      <c r="AN234" s="630" t="e">
        <f>'報告書（事業主控）記載用'!#REF!</f>
        <v>#REF!</v>
      </c>
      <c r="AO234" s="631"/>
      <c r="AP234" s="631"/>
      <c r="AQ234" s="631"/>
      <c r="AR234" s="631"/>
      <c r="AS234" s="288"/>
    </row>
    <row r="235" spans="2:45" ht="18" customHeight="1">
      <c r="B235" s="647"/>
      <c r="C235" s="648"/>
      <c r="D235" s="648"/>
      <c r="E235" s="648"/>
      <c r="F235" s="648"/>
      <c r="G235" s="648"/>
      <c r="H235" s="648"/>
      <c r="I235" s="649"/>
      <c r="J235" s="647"/>
      <c r="K235" s="648"/>
      <c r="L235" s="648"/>
      <c r="M235" s="648"/>
      <c r="N235" s="651"/>
      <c r="O235" s="33" t="e">
        <f>'報告書（事業主控）記載用'!#REF!</f>
        <v>#REF!</v>
      </c>
      <c r="P235" s="237" t="s">
        <v>31</v>
      </c>
      <c r="Q235" s="33" t="e">
        <f>'報告書（事業主控）記載用'!#REF!</f>
        <v>#REF!</v>
      </c>
      <c r="R235" s="237" t="s">
        <v>32</v>
      </c>
      <c r="S235" s="33" t="e">
        <f>'報告書（事業主控）記載用'!#REF!</f>
        <v>#REF!</v>
      </c>
      <c r="T235" s="652" t="s">
        <v>34</v>
      </c>
      <c r="U235" s="652"/>
      <c r="V235" s="627" t="e">
        <f>'報告書（事業主控）記載用'!#REF!</f>
        <v>#REF!</v>
      </c>
      <c r="W235" s="628"/>
      <c r="X235" s="628"/>
      <c r="Y235" s="628"/>
      <c r="Z235" s="627" t="e">
        <f>'報告書（事業主控）記載用'!#REF!</f>
        <v>#REF!</v>
      </c>
      <c r="AA235" s="628"/>
      <c r="AB235" s="628"/>
      <c r="AC235" s="628"/>
      <c r="AD235" s="627" t="e">
        <f>'報告書（事業主控）記載用'!#REF!</f>
        <v>#REF!</v>
      </c>
      <c r="AE235" s="628"/>
      <c r="AF235" s="628"/>
      <c r="AG235" s="628"/>
      <c r="AH235" s="627" t="e">
        <f>'報告書（事業主控）記載用'!#REF!</f>
        <v>#REF!</v>
      </c>
      <c r="AI235" s="628"/>
      <c r="AJ235" s="628"/>
      <c r="AK235" s="629"/>
      <c r="AL235" s="494" t="e">
        <f>'報告書（事業主控）記載用'!#REF!</f>
        <v>#REF!</v>
      </c>
      <c r="AM235" s="625"/>
      <c r="AN235" s="623" t="e">
        <f>'報告書（事業主控）記載用'!#REF!</f>
        <v>#REF!</v>
      </c>
      <c r="AO235" s="624"/>
      <c r="AP235" s="624"/>
      <c r="AQ235" s="624"/>
      <c r="AR235" s="624"/>
      <c r="AS235" s="240"/>
    </row>
    <row r="236" spans="2:45" ht="18" customHeight="1">
      <c r="B236" s="644" t="e">
        <f>'報告書（事業主控）記載用'!#REF!</f>
        <v>#REF!</v>
      </c>
      <c r="C236" s="645"/>
      <c r="D236" s="645"/>
      <c r="E236" s="645"/>
      <c r="F236" s="645"/>
      <c r="G236" s="645"/>
      <c r="H236" s="645"/>
      <c r="I236" s="646"/>
      <c r="J236" s="644" t="e">
        <f>'報告書（事業主控）記載用'!#REF!</f>
        <v>#REF!</v>
      </c>
      <c r="K236" s="645"/>
      <c r="L236" s="645"/>
      <c r="M236" s="645"/>
      <c r="N236" s="650"/>
      <c r="O236" s="32" t="e">
        <f>'報告書（事業主控）記載用'!#REF!</f>
        <v>#REF!</v>
      </c>
      <c r="P236" s="11" t="s">
        <v>31</v>
      </c>
      <c r="Q236" s="32" t="e">
        <f>'報告書（事業主控）記載用'!#REF!</f>
        <v>#REF!</v>
      </c>
      <c r="R236" s="11" t="s">
        <v>32</v>
      </c>
      <c r="S236" s="32" t="e">
        <f>'報告書（事業主控）記載用'!#REF!</f>
        <v>#REF!</v>
      </c>
      <c r="T236" s="512" t="s">
        <v>33</v>
      </c>
      <c r="U236" s="512"/>
      <c r="V236" s="633" t="e">
        <f>'報告書（事業主控）記載用'!#REF!</f>
        <v>#REF!</v>
      </c>
      <c r="W236" s="634"/>
      <c r="X236" s="634"/>
      <c r="Y236" s="284"/>
      <c r="Z236" s="285"/>
      <c r="AA236" s="286"/>
      <c r="AB236" s="286"/>
      <c r="AC236" s="284"/>
      <c r="AD236" s="285"/>
      <c r="AE236" s="286"/>
      <c r="AF236" s="286"/>
      <c r="AG236" s="284"/>
      <c r="AH236" s="630" t="e">
        <f>'報告書（事業主控）記載用'!#REF!</f>
        <v>#REF!</v>
      </c>
      <c r="AI236" s="631"/>
      <c r="AJ236" s="631"/>
      <c r="AK236" s="632"/>
      <c r="AL236" s="285"/>
      <c r="AM236" s="287"/>
      <c r="AN236" s="630" t="e">
        <f>'報告書（事業主控）記載用'!#REF!</f>
        <v>#REF!</v>
      </c>
      <c r="AO236" s="631"/>
      <c r="AP236" s="631"/>
      <c r="AQ236" s="631"/>
      <c r="AR236" s="631"/>
      <c r="AS236" s="288"/>
    </row>
    <row r="237" spans="2:45" ht="18" customHeight="1">
      <c r="B237" s="647"/>
      <c r="C237" s="648"/>
      <c r="D237" s="648"/>
      <c r="E237" s="648"/>
      <c r="F237" s="648"/>
      <c r="G237" s="648"/>
      <c r="H237" s="648"/>
      <c r="I237" s="649"/>
      <c r="J237" s="647"/>
      <c r="K237" s="648"/>
      <c r="L237" s="648"/>
      <c r="M237" s="648"/>
      <c r="N237" s="651"/>
      <c r="O237" s="33" t="e">
        <f>'報告書（事業主控）記載用'!#REF!</f>
        <v>#REF!</v>
      </c>
      <c r="P237" s="237" t="s">
        <v>31</v>
      </c>
      <c r="Q237" s="33" t="e">
        <f>'報告書（事業主控）記載用'!#REF!</f>
        <v>#REF!</v>
      </c>
      <c r="R237" s="237" t="s">
        <v>32</v>
      </c>
      <c r="S237" s="33" t="e">
        <f>'報告書（事業主控）記載用'!#REF!</f>
        <v>#REF!</v>
      </c>
      <c r="T237" s="652" t="s">
        <v>34</v>
      </c>
      <c r="U237" s="652"/>
      <c r="V237" s="627" t="e">
        <f>'報告書（事業主控）記載用'!#REF!</f>
        <v>#REF!</v>
      </c>
      <c r="W237" s="628"/>
      <c r="X237" s="628"/>
      <c r="Y237" s="628"/>
      <c r="Z237" s="627" t="e">
        <f>'報告書（事業主控）記載用'!#REF!</f>
        <v>#REF!</v>
      </c>
      <c r="AA237" s="628"/>
      <c r="AB237" s="628"/>
      <c r="AC237" s="628"/>
      <c r="AD237" s="627" t="e">
        <f>'報告書（事業主控）記載用'!#REF!</f>
        <v>#REF!</v>
      </c>
      <c r="AE237" s="628"/>
      <c r="AF237" s="628"/>
      <c r="AG237" s="628"/>
      <c r="AH237" s="627" t="e">
        <f>'報告書（事業主控）記載用'!#REF!</f>
        <v>#REF!</v>
      </c>
      <c r="AI237" s="628"/>
      <c r="AJ237" s="628"/>
      <c r="AK237" s="629"/>
      <c r="AL237" s="494" t="e">
        <f>'報告書（事業主控）記載用'!#REF!</f>
        <v>#REF!</v>
      </c>
      <c r="AM237" s="625"/>
      <c r="AN237" s="623" t="e">
        <f>'報告書（事業主控）記載用'!#REF!</f>
        <v>#REF!</v>
      </c>
      <c r="AO237" s="624"/>
      <c r="AP237" s="624"/>
      <c r="AQ237" s="624"/>
      <c r="AR237" s="624"/>
      <c r="AS237" s="240"/>
    </row>
    <row r="238" spans="2:45" ht="18" customHeight="1">
      <c r="B238" s="644" t="e">
        <f>'報告書（事業主控）記載用'!#REF!</f>
        <v>#REF!</v>
      </c>
      <c r="C238" s="645"/>
      <c r="D238" s="645"/>
      <c r="E238" s="645"/>
      <c r="F238" s="645"/>
      <c r="G238" s="645"/>
      <c r="H238" s="645"/>
      <c r="I238" s="646"/>
      <c r="J238" s="644" t="e">
        <f>'報告書（事業主控）記載用'!#REF!</f>
        <v>#REF!</v>
      </c>
      <c r="K238" s="645"/>
      <c r="L238" s="645"/>
      <c r="M238" s="645"/>
      <c r="N238" s="650"/>
      <c r="O238" s="32" t="e">
        <f>'報告書（事業主控）記載用'!#REF!</f>
        <v>#REF!</v>
      </c>
      <c r="P238" s="11" t="s">
        <v>31</v>
      </c>
      <c r="Q238" s="32" t="e">
        <f>'報告書（事業主控）記載用'!#REF!</f>
        <v>#REF!</v>
      </c>
      <c r="R238" s="11" t="s">
        <v>32</v>
      </c>
      <c r="S238" s="32" t="e">
        <f>'報告書（事業主控）記載用'!#REF!</f>
        <v>#REF!</v>
      </c>
      <c r="T238" s="512" t="s">
        <v>33</v>
      </c>
      <c r="U238" s="512"/>
      <c r="V238" s="633" t="e">
        <f>'報告書（事業主控）記載用'!#REF!</f>
        <v>#REF!</v>
      </c>
      <c r="W238" s="634"/>
      <c r="X238" s="634"/>
      <c r="Y238" s="284"/>
      <c r="Z238" s="285"/>
      <c r="AA238" s="286"/>
      <c r="AB238" s="286"/>
      <c r="AC238" s="284"/>
      <c r="AD238" s="285"/>
      <c r="AE238" s="286"/>
      <c r="AF238" s="286"/>
      <c r="AG238" s="284"/>
      <c r="AH238" s="630" t="e">
        <f>'報告書（事業主控）記載用'!#REF!</f>
        <v>#REF!</v>
      </c>
      <c r="AI238" s="631"/>
      <c r="AJ238" s="631"/>
      <c r="AK238" s="632"/>
      <c r="AL238" s="285"/>
      <c r="AM238" s="287"/>
      <c r="AN238" s="630" t="e">
        <f>'報告書（事業主控）記載用'!#REF!</f>
        <v>#REF!</v>
      </c>
      <c r="AO238" s="631"/>
      <c r="AP238" s="631"/>
      <c r="AQ238" s="631"/>
      <c r="AR238" s="631"/>
      <c r="AS238" s="288"/>
    </row>
    <row r="239" spans="2:45" ht="18" customHeight="1">
      <c r="B239" s="647"/>
      <c r="C239" s="648"/>
      <c r="D239" s="648"/>
      <c r="E239" s="648"/>
      <c r="F239" s="648"/>
      <c r="G239" s="648"/>
      <c r="H239" s="648"/>
      <c r="I239" s="649"/>
      <c r="J239" s="647"/>
      <c r="K239" s="648"/>
      <c r="L239" s="648"/>
      <c r="M239" s="648"/>
      <c r="N239" s="651"/>
      <c r="O239" s="33" t="e">
        <f>'報告書（事業主控）記載用'!#REF!</f>
        <v>#REF!</v>
      </c>
      <c r="P239" s="237" t="s">
        <v>31</v>
      </c>
      <c r="Q239" s="33" t="e">
        <f>'報告書（事業主控）記載用'!#REF!</f>
        <v>#REF!</v>
      </c>
      <c r="R239" s="237" t="s">
        <v>32</v>
      </c>
      <c r="S239" s="33" t="e">
        <f>'報告書（事業主控）記載用'!#REF!</f>
        <v>#REF!</v>
      </c>
      <c r="T239" s="652" t="s">
        <v>34</v>
      </c>
      <c r="U239" s="652"/>
      <c r="V239" s="627" t="e">
        <f>'報告書（事業主控）記載用'!#REF!</f>
        <v>#REF!</v>
      </c>
      <c r="W239" s="628"/>
      <c r="X239" s="628"/>
      <c r="Y239" s="628"/>
      <c r="Z239" s="627" t="e">
        <f>'報告書（事業主控）記載用'!#REF!</f>
        <v>#REF!</v>
      </c>
      <c r="AA239" s="628"/>
      <c r="AB239" s="628"/>
      <c r="AC239" s="628"/>
      <c r="AD239" s="627" t="e">
        <f>'報告書（事業主控）記載用'!#REF!</f>
        <v>#REF!</v>
      </c>
      <c r="AE239" s="628"/>
      <c r="AF239" s="628"/>
      <c r="AG239" s="628"/>
      <c r="AH239" s="627" t="e">
        <f>'報告書（事業主控）記載用'!#REF!</f>
        <v>#REF!</v>
      </c>
      <c r="AI239" s="628"/>
      <c r="AJ239" s="628"/>
      <c r="AK239" s="629"/>
      <c r="AL239" s="494" t="e">
        <f>'報告書（事業主控）記載用'!#REF!</f>
        <v>#REF!</v>
      </c>
      <c r="AM239" s="625"/>
      <c r="AN239" s="623" t="e">
        <f>'報告書（事業主控）記載用'!#REF!</f>
        <v>#REF!</v>
      </c>
      <c r="AO239" s="624"/>
      <c r="AP239" s="624"/>
      <c r="AQ239" s="624"/>
      <c r="AR239" s="624"/>
      <c r="AS239" s="240"/>
    </row>
    <row r="240" spans="2:45" ht="18" customHeight="1">
      <c r="B240" s="644" t="e">
        <f>'報告書（事業主控）記載用'!#REF!</f>
        <v>#REF!</v>
      </c>
      <c r="C240" s="645"/>
      <c r="D240" s="645"/>
      <c r="E240" s="645"/>
      <c r="F240" s="645"/>
      <c r="G240" s="645"/>
      <c r="H240" s="645"/>
      <c r="I240" s="646"/>
      <c r="J240" s="644" t="e">
        <f>'報告書（事業主控）記載用'!#REF!</f>
        <v>#REF!</v>
      </c>
      <c r="K240" s="645"/>
      <c r="L240" s="645"/>
      <c r="M240" s="645"/>
      <c r="N240" s="650"/>
      <c r="O240" s="32" t="e">
        <f>'報告書（事業主控）記載用'!#REF!</f>
        <v>#REF!</v>
      </c>
      <c r="P240" s="11" t="s">
        <v>31</v>
      </c>
      <c r="Q240" s="32" t="e">
        <f>'報告書（事業主控）記載用'!#REF!</f>
        <v>#REF!</v>
      </c>
      <c r="R240" s="11" t="s">
        <v>32</v>
      </c>
      <c r="S240" s="32" t="e">
        <f>'報告書（事業主控）記載用'!#REF!</f>
        <v>#REF!</v>
      </c>
      <c r="T240" s="512" t="s">
        <v>33</v>
      </c>
      <c r="U240" s="512"/>
      <c r="V240" s="633" t="e">
        <f>'報告書（事業主控）記載用'!#REF!</f>
        <v>#REF!</v>
      </c>
      <c r="W240" s="634"/>
      <c r="X240" s="634"/>
      <c r="Y240" s="284"/>
      <c r="Z240" s="285"/>
      <c r="AA240" s="286"/>
      <c r="AB240" s="286"/>
      <c r="AC240" s="284"/>
      <c r="AD240" s="285"/>
      <c r="AE240" s="286"/>
      <c r="AF240" s="286"/>
      <c r="AG240" s="284"/>
      <c r="AH240" s="630" t="e">
        <f>'報告書（事業主控）記載用'!#REF!</f>
        <v>#REF!</v>
      </c>
      <c r="AI240" s="631"/>
      <c r="AJ240" s="631"/>
      <c r="AK240" s="632"/>
      <c r="AL240" s="285"/>
      <c r="AM240" s="287"/>
      <c r="AN240" s="630" t="e">
        <f>'報告書（事業主控）記載用'!#REF!</f>
        <v>#REF!</v>
      </c>
      <c r="AO240" s="631"/>
      <c r="AP240" s="631"/>
      <c r="AQ240" s="631"/>
      <c r="AR240" s="631"/>
      <c r="AS240" s="288"/>
    </row>
    <row r="241" spans="2:45" ht="18" customHeight="1">
      <c r="B241" s="647"/>
      <c r="C241" s="648"/>
      <c r="D241" s="648"/>
      <c r="E241" s="648"/>
      <c r="F241" s="648"/>
      <c r="G241" s="648"/>
      <c r="H241" s="648"/>
      <c r="I241" s="649"/>
      <c r="J241" s="647"/>
      <c r="K241" s="648"/>
      <c r="L241" s="648"/>
      <c r="M241" s="648"/>
      <c r="N241" s="651"/>
      <c r="O241" s="33" t="e">
        <f>'報告書（事業主控）記載用'!#REF!</f>
        <v>#REF!</v>
      </c>
      <c r="P241" s="237" t="s">
        <v>31</v>
      </c>
      <c r="Q241" s="33" t="e">
        <f>'報告書（事業主控）記載用'!#REF!</f>
        <v>#REF!</v>
      </c>
      <c r="R241" s="237" t="s">
        <v>32</v>
      </c>
      <c r="S241" s="33" t="e">
        <f>'報告書（事業主控）記載用'!#REF!</f>
        <v>#REF!</v>
      </c>
      <c r="T241" s="652" t="s">
        <v>34</v>
      </c>
      <c r="U241" s="652"/>
      <c r="V241" s="627" t="e">
        <f>'報告書（事業主控）記載用'!#REF!</f>
        <v>#REF!</v>
      </c>
      <c r="W241" s="628"/>
      <c r="X241" s="628"/>
      <c r="Y241" s="628"/>
      <c r="Z241" s="627" t="e">
        <f>'報告書（事業主控）記載用'!#REF!</f>
        <v>#REF!</v>
      </c>
      <c r="AA241" s="628"/>
      <c r="AB241" s="628"/>
      <c r="AC241" s="628"/>
      <c r="AD241" s="627" t="e">
        <f>'報告書（事業主控）記載用'!#REF!</f>
        <v>#REF!</v>
      </c>
      <c r="AE241" s="628"/>
      <c r="AF241" s="628"/>
      <c r="AG241" s="628"/>
      <c r="AH241" s="627" t="e">
        <f>'報告書（事業主控）記載用'!#REF!</f>
        <v>#REF!</v>
      </c>
      <c r="AI241" s="628"/>
      <c r="AJ241" s="628"/>
      <c r="AK241" s="629"/>
      <c r="AL241" s="494" t="e">
        <f>'報告書（事業主控）記載用'!#REF!</f>
        <v>#REF!</v>
      </c>
      <c r="AM241" s="625"/>
      <c r="AN241" s="623" t="e">
        <f>'報告書（事業主控）記載用'!#REF!</f>
        <v>#REF!</v>
      </c>
      <c r="AO241" s="624"/>
      <c r="AP241" s="624"/>
      <c r="AQ241" s="624"/>
      <c r="AR241" s="624"/>
      <c r="AS241" s="240"/>
    </row>
    <row r="242" spans="2:45" ht="18" customHeight="1">
      <c r="B242" s="407" t="s">
        <v>59</v>
      </c>
      <c r="C242" s="518"/>
      <c r="D242" s="518"/>
      <c r="E242" s="519"/>
      <c r="F242" s="635" t="e">
        <f>'報告書（事業主控）記載用'!#REF!</f>
        <v>#REF!</v>
      </c>
      <c r="G242" s="636"/>
      <c r="H242" s="636"/>
      <c r="I242" s="636"/>
      <c r="J242" s="636"/>
      <c r="K242" s="636"/>
      <c r="L242" s="636"/>
      <c r="M242" s="636"/>
      <c r="N242" s="637"/>
      <c r="O242" s="407" t="s">
        <v>355</v>
      </c>
      <c r="P242" s="518"/>
      <c r="Q242" s="518"/>
      <c r="R242" s="518"/>
      <c r="S242" s="518"/>
      <c r="T242" s="518"/>
      <c r="U242" s="519"/>
      <c r="V242" s="630" t="e">
        <f>'報告書（事業主控）記載用'!#REF!</f>
        <v>#REF!</v>
      </c>
      <c r="W242" s="631"/>
      <c r="X242" s="631"/>
      <c r="Y242" s="632"/>
      <c r="Z242" s="285"/>
      <c r="AA242" s="286"/>
      <c r="AB242" s="286"/>
      <c r="AC242" s="284"/>
      <c r="AD242" s="285"/>
      <c r="AE242" s="286"/>
      <c r="AF242" s="286"/>
      <c r="AG242" s="284"/>
      <c r="AH242" s="630" t="e">
        <f>'報告書（事業主控）記載用'!#REF!</f>
        <v>#REF!</v>
      </c>
      <c r="AI242" s="631"/>
      <c r="AJ242" s="631"/>
      <c r="AK242" s="632"/>
      <c r="AL242" s="285"/>
      <c r="AM242" s="287"/>
      <c r="AN242" s="630" t="e">
        <f>'報告書（事業主控）記載用'!#REF!</f>
        <v>#REF!</v>
      </c>
      <c r="AO242" s="631"/>
      <c r="AP242" s="631"/>
      <c r="AQ242" s="631"/>
      <c r="AR242" s="631"/>
      <c r="AS242" s="288"/>
    </row>
    <row r="243" spans="2:45" ht="18" customHeight="1">
      <c r="B243" s="520"/>
      <c r="C243" s="521"/>
      <c r="D243" s="521"/>
      <c r="E243" s="522"/>
      <c r="F243" s="638"/>
      <c r="G243" s="639"/>
      <c r="H243" s="639"/>
      <c r="I243" s="639"/>
      <c r="J243" s="639"/>
      <c r="K243" s="639"/>
      <c r="L243" s="639"/>
      <c r="M243" s="639"/>
      <c r="N243" s="640"/>
      <c r="O243" s="520"/>
      <c r="P243" s="521"/>
      <c r="Q243" s="521"/>
      <c r="R243" s="521"/>
      <c r="S243" s="521"/>
      <c r="T243" s="521"/>
      <c r="U243" s="522"/>
      <c r="V243" s="513" t="e">
        <f>'報告書（事業主控）記載用'!#REF!</f>
        <v>#REF!</v>
      </c>
      <c r="W243" s="516"/>
      <c r="X243" s="516"/>
      <c r="Y243" s="534"/>
      <c r="Z243" s="513" t="e">
        <f>'報告書（事業主控）記載用'!#REF!</f>
        <v>#REF!</v>
      </c>
      <c r="AA243" s="514"/>
      <c r="AB243" s="514"/>
      <c r="AC243" s="515"/>
      <c r="AD243" s="513" t="e">
        <f>'報告書（事業主控）記載用'!#REF!</f>
        <v>#REF!</v>
      </c>
      <c r="AE243" s="514"/>
      <c r="AF243" s="514"/>
      <c r="AG243" s="515"/>
      <c r="AH243" s="513" t="e">
        <f>'報告書（事業主控）記載用'!#REF!</f>
        <v>#REF!</v>
      </c>
      <c r="AI243" s="492"/>
      <c r="AJ243" s="492"/>
      <c r="AK243" s="492"/>
      <c r="AL243" s="289"/>
      <c r="AM243" s="290"/>
      <c r="AN243" s="513" t="e">
        <f>'報告書（事業主控）記載用'!#REF!</f>
        <v>#REF!</v>
      </c>
      <c r="AO243" s="516"/>
      <c r="AP243" s="516"/>
      <c r="AQ243" s="516"/>
      <c r="AR243" s="516"/>
      <c r="AS243" s="291"/>
    </row>
    <row r="244" spans="2:45" ht="18" customHeight="1">
      <c r="B244" s="523"/>
      <c r="C244" s="524"/>
      <c r="D244" s="524"/>
      <c r="E244" s="525"/>
      <c r="F244" s="641"/>
      <c r="G244" s="642"/>
      <c r="H244" s="642"/>
      <c r="I244" s="642"/>
      <c r="J244" s="642"/>
      <c r="K244" s="642"/>
      <c r="L244" s="642"/>
      <c r="M244" s="642"/>
      <c r="N244" s="643"/>
      <c r="O244" s="523"/>
      <c r="P244" s="524"/>
      <c r="Q244" s="524"/>
      <c r="R244" s="524"/>
      <c r="S244" s="524"/>
      <c r="T244" s="524"/>
      <c r="U244" s="525"/>
      <c r="V244" s="623" t="e">
        <f>'報告書（事業主控）記載用'!#REF!</f>
        <v>#REF!</v>
      </c>
      <c r="W244" s="624"/>
      <c r="X244" s="624"/>
      <c r="Y244" s="626"/>
      <c r="Z244" s="623" t="e">
        <f>'報告書（事業主控）記載用'!#REF!</f>
        <v>#REF!</v>
      </c>
      <c r="AA244" s="624"/>
      <c r="AB244" s="624"/>
      <c r="AC244" s="626"/>
      <c r="AD244" s="623" t="e">
        <f>'報告書（事業主控）記載用'!#REF!</f>
        <v>#REF!</v>
      </c>
      <c r="AE244" s="624"/>
      <c r="AF244" s="624"/>
      <c r="AG244" s="626"/>
      <c r="AH244" s="623" t="e">
        <f>'報告書（事業主控）記載用'!#REF!</f>
        <v>#REF!</v>
      </c>
      <c r="AI244" s="624"/>
      <c r="AJ244" s="624"/>
      <c r="AK244" s="626"/>
      <c r="AL244" s="239"/>
      <c r="AM244" s="240"/>
      <c r="AN244" s="623" t="e">
        <f>'報告書（事業主控）記載用'!#REF!</f>
        <v>#REF!</v>
      </c>
      <c r="AO244" s="624"/>
      <c r="AP244" s="624"/>
      <c r="AQ244" s="624"/>
      <c r="AR244" s="624"/>
      <c r="AS244" s="240"/>
    </row>
    <row r="245" spans="2:45" ht="18" customHeight="1">
      <c r="AN245" s="622" t="e">
        <f>'報告書（事業主控）記載用'!#REF!</f>
        <v>#REF!</v>
      </c>
      <c r="AO245" s="622"/>
      <c r="AP245" s="622"/>
      <c r="AQ245" s="622"/>
      <c r="AR245" s="622"/>
    </row>
    <row r="246" spans="2:45" ht="31.9" customHeight="1">
      <c r="AN246" s="38"/>
      <c r="AO246" s="38"/>
      <c r="AP246" s="38"/>
      <c r="AQ246" s="38"/>
      <c r="AR246" s="38"/>
    </row>
    <row r="247" spans="2:45" ht="7.5" customHeight="1">
      <c r="X247" s="3"/>
      <c r="Y247" s="3"/>
    </row>
    <row r="248" spans="2:45" ht="10.5" customHeight="1">
      <c r="X248" s="3"/>
      <c r="Y248" s="3"/>
    </row>
    <row r="249" spans="2:45" ht="5.25" customHeight="1">
      <c r="X249" s="3"/>
      <c r="Y249" s="3"/>
    </row>
    <row r="250" spans="2:45" ht="5.25" customHeight="1">
      <c r="X250" s="3"/>
      <c r="Y250" s="3"/>
    </row>
    <row r="251" spans="2:45" ht="5.25" customHeight="1">
      <c r="X251" s="3"/>
      <c r="Y251" s="3"/>
    </row>
    <row r="252" spans="2:45" ht="5.25" customHeight="1">
      <c r="X252" s="3"/>
      <c r="Y252" s="3"/>
    </row>
    <row r="253" spans="2:45" ht="17.25" customHeight="1">
      <c r="B253" s="2" t="s">
        <v>35</v>
      </c>
      <c r="S253" s="9"/>
      <c r="T253" s="9"/>
      <c r="U253" s="9"/>
      <c r="V253" s="9"/>
      <c r="W253" s="9"/>
      <c r="AL253" s="26"/>
      <c r="AM253" s="26"/>
      <c r="AN253" s="26"/>
      <c r="AO253" s="26"/>
    </row>
    <row r="254" spans="2:45" ht="12.75" customHeight="1">
      <c r="M254" s="27"/>
      <c r="N254" s="27"/>
      <c r="O254" s="27"/>
      <c r="P254" s="27"/>
      <c r="Q254" s="27"/>
      <c r="R254" s="27"/>
      <c r="S254" s="27"/>
      <c r="T254" s="28"/>
      <c r="U254" s="28"/>
      <c r="V254" s="28"/>
      <c r="W254" s="28"/>
      <c r="X254" s="28"/>
      <c r="Y254" s="28"/>
      <c r="Z254" s="28"/>
      <c r="AA254" s="27"/>
      <c r="AB254" s="27"/>
      <c r="AC254" s="27"/>
      <c r="AL254" s="26"/>
      <c r="AM254" s="389" t="s">
        <v>267</v>
      </c>
      <c r="AN254" s="617"/>
      <c r="AO254" s="617"/>
      <c r="AP254" s="618"/>
    </row>
    <row r="255" spans="2:45" ht="12.75" customHeight="1">
      <c r="M255" s="27"/>
      <c r="N255" s="27"/>
      <c r="O255" s="27"/>
      <c r="P255" s="27"/>
      <c r="Q255" s="27"/>
      <c r="R255" s="27"/>
      <c r="S255" s="27"/>
      <c r="T255" s="28"/>
      <c r="U255" s="28"/>
      <c r="V255" s="28"/>
      <c r="W255" s="28"/>
      <c r="X255" s="28"/>
      <c r="Y255" s="28"/>
      <c r="Z255" s="28"/>
      <c r="AA255" s="27"/>
      <c r="AB255" s="27"/>
      <c r="AC255" s="27"/>
      <c r="AL255" s="26"/>
      <c r="AM255" s="619"/>
      <c r="AN255" s="620"/>
      <c r="AO255" s="620"/>
      <c r="AP255" s="621"/>
    </row>
    <row r="256" spans="2:45" ht="12.75" customHeight="1">
      <c r="M256" s="27"/>
      <c r="N256" s="27"/>
      <c r="O256" s="27"/>
      <c r="P256" s="27"/>
      <c r="Q256" s="27"/>
      <c r="R256" s="27"/>
      <c r="S256" s="27"/>
      <c r="T256" s="27"/>
      <c r="U256" s="27"/>
      <c r="V256" s="27"/>
      <c r="W256" s="27"/>
      <c r="X256" s="27"/>
      <c r="Y256" s="27"/>
      <c r="Z256" s="27"/>
      <c r="AA256" s="27"/>
      <c r="AB256" s="27"/>
      <c r="AC256" s="27"/>
      <c r="AL256" s="26"/>
      <c r="AM256" s="26"/>
      <c r="AN256" s="270"/>
      <c r="AO256" s="270"/>
    </row>
    <row r="257" spans="2:45" ht="6" customHeight="1">
      <c r="M257" s="27"/>
      <c r="N257" s="27"/>
      <c r="O257" s="27"/>
      <c r="P257" s="27"/>
      <c r="Q257" s="27"/>
      <c r="R257" s="27"/>
      <c r="S257" s="27"/>
      <c r="T257" s="27"/>
      <c r="U257" s="27"/>
      <c r="V257" s="27"/>
      <c r="W257" s="27"/>
      <c r="X257" s="27"/>
      <c r="Y257" s="27"/>
      <c r="Z257" s="27"/>
      <c r="AA257" s="27"/>
      <c r="AB257" s="27"/>
      <c r="AC257" s="27"/>
      <c r="AL257" s="26"/>
      <c r="AM257" s="26"/>
    </row>
    <row r="258" spans="2:45" ht="12.75" customHeight="1">
      <c r="B258" s="403" t="s">
        <v>2</v>
      </c>
      <c r="C258" s="404"/>
      <c r="D258" s="404"/>
      <c r="E258" s="404"/>
      <c r="F258" s="404"/>
      <c r="G258" s="404"/>
      <c r="H258" s="404"/>
      <c r="I258" s="404"/>
      <c r="J258" s="408" t="s">
        <v>10</v>
      </c>
      <c r="K258" s="408"/>
      <c r="L258" s="271" t="s">
        <v>3</v>
      </c>
      <c r="M258" s="408" t="s">
        <v>11</v>
      </c>
      <c r="N258" s="408"/>
      <c r="O258" s="409" t="s">
        <v>12</v>
      </c>
      <c r="P258" s="408"/>
      <c r="Q258" s="408"/>
      <c r="R258" s="408"/>
      <c r="S258" s="408"/>
      <c r="T258" s="408"/>
      <c r="U258" s="408" t="s">
        <v>13</v>
      </c>
      <c r="V258" s="408"/>
      <c r="W258" s="408"/>
      <c r="AD258" s="11"/>
      <c r="AE258" s="11"/>
      <c r="AF258" s="11"/>
      <c r="AG258" s="11"/>
      <c r="AH258" s="11"/>
      <c r="AI258" s="11"/>
      <c r="AJ258" s="11"/>
      <c r="AL258" s="543">
        <f>$AL$9</f>
        <v>0</v>
      </c>
      <c r="AM258" s="411"/>
      <c r="AN258" s="478" t="s">
        <v>4</v>
      </c>
      <c r="AO258" s="478"/>
      <c r="AP258" s="411">
        <v>7</v>
      </c>
      <c r="AQ258" s="411"/>
      <c r="AR258" s="478" t="s">
        <v>5</v>
      </c>
      <c r="AS258" s="481"/>
    </row>
    <row r="259" spans="2:45" ht="13.9" customHeight="1">
      <c r="B259" s="404"/>
      <c r="C259" s="404"/>
      <c r="D259" s="404"/>
      <c r="E259" s="404"/>
      <c r="F259" s="404"/>
      <c r="G259" s="404"/>
      <c r="H259" s="404"/>
      <c r="I259" s="404"/>
      <c r="J259" s="591">
        <f>$J$10</f>
        <v>0</v>
      </c>
      <c r="K259" s="579">
        <f>$K$10</f>
        <v>0</v>
      </c>
      <c r="L259" s="593">
        <f>$L$10</f>
        <v>0</v>
      </c>
      <c r="M259" s="582">
        <f>$M$10</f>
        <v>0</v>
      </c>
      <c r="N259" s="579">
        <f>$N$10</f>
        <v>0</v>
      </c>
      <c r="O259" s="582">
        <f>$O$10</f>
        <v>0</v>
      </c>
      <c r="P259" s="544">
        <f>$P$10</f>
        <v>0</v>
      </c>
      <c r="Q259" s="544">
        <f>$Q$10</f>
        <v>0</v>
      </c>
      <c r="R259" s="544">
        <f>$R$10</f>
        <v>0</v>
      </c>
      <c r="S259" s="544">
        <f>$S$10</f>
        <v>0</v>
      </c>
      <c r="T259" s="579">
        <f>$T$10</f>
        <v>0</v>
      </c>
      <c r="U259" s="582">
        <f>$U$10</f>
        <v>0</v>
      </c>
      <c r="V259" s="544">
        <f>$V$10</f>
        <v>0</v>
      </c>
      <c r="W259" s="579">
        <f>$W$10</f>
        <v>0</v>
      </c>
      <c r="AD259" s="11"/>
      <c r="AE259" s="11"/>
      <c r="AF259" s="11"/>
      <c r="AG259" s="11"/>
      <c r="AH259" s="11"/>
      <c r="AI259" s="11"/>
      <c r="AJ259" s="11"/>
      <c r="AL259" s="412"/>
      <c r="AM259" s="413"/>
      <c r="AN259" s="479"/>
      <c r="AO259" s="479"/>
      <c r="AP259" s="413"/>
      <c r="AQ259" s="413"/>
      <c r="AR259" s="479"/>
      <c r="AS259" s="482"/>
    </row>
    <row r="260" spans="2:45" ht="9" customHeight="1">
      <c r="B260" s="404"/>
      <c r="C260" s="404"/>
      <c r="D260" s="404"/>
      <c r="E260" s="404"/>
      <c r="F260" s="404"/>
      <c r="G260" s="404"/>
      <c r="H260" s="404"/>
      <c r="I260" s="404"/>
      <c r="J260" s="592"/>
      <c r="K260" s="580"/>
      <c r="L260" s="594"/>
      <c r="M260" s="583"/>
      <c r="N260" s="580"/>
      <c r="O260" s="583"/>
      <c r="P260" s="545"/>
      <c r="Q260" s="545"/>
      <c r="R260" s="545"/>
      <c r="S260" s="545"/>
      <c r="T260" s="580"/>
      <c r="U260" s="583"/>
      <c r="V260" s="545"/>
      <c r="W260" s="580"/>
      <c r="AD260" s="11"/>
      <c r="AE260" s="11"/>
      <c r="AF260" s="11"/>
      <c r="AG260" s="11"/>
      <c r="AH260" s="11"/>
      <c r="AI260" s="11"/>
      <c r="AJ260" s="11"/>
      <c r="AL260" s="414"/>
      <c r="AM260" s="415"/>
      <c r="AN260" s="480"/>
      <c r="AO260" s="480"/>
      <c r="AP260" s="415"/>
      <c r="AQ260" s="415"/>
      <c r="AR260" s="480"/>
      <c r="AS260" s="483"/>
    </row>
    <row r="261" spans="2:45" ht="6" customHeight="1">
      <c r="B261" s="406"/>
      <c r="C261" s="406"/>
      <c r="D261" s="406"/>
      <c r="E261" s="406"/>
      <c r="F261" s="406"/>
      <c r="G261" s="406"/>
      <c r="H261" s="406"/>
      <c r="I261" s="406"/>
      <c r="J261" s="592"/>
      <c r="K261" s="581"/>
      <c r="L261" s="595"/>
      <c r="M261" s="584"/>
      <c r="N261" s="581"/>
      <c r="O261" s="584"/>
      <c r="P261" s="546"/>
      <c r="Q261" s="546"/>
      <c r="R261" s="546"/>
      <c r="S261" s="546"/>
      <c r="T261" s="581"/>
      <c r="U261" s="584"/>
      <c r="V261" s="546"/>
      <c r="W261" s="581"/>
    </row>
    <row r="262" spans="2:45" ht="15" customHeight="1">
      <c r="B262" s="457" t="s">
        <v>36</v>
      </c>
      <c r="C262" s="458"/>
      <c r="D262" s="458"/>
      <c r="E262" s="458"/>
      <c r="F262" s="458"/>
      <c r="G262" s="458"/>
      <c r="H262" s="458"/>
      <c r="I262" s="459"/>
      <c r="J262" s="457" t="s">
        <v>6</v>
      </c>
      <c r="K262" s="458"/>
      <c r="L262" s="458"/>
      <c r="M262" s="458"/>
      <c r="N262" s="466"/>
      <c r="O262" s="469" t="s">
        <v>37</v>
      </c>
      <c r="P262" s="458"/>
      <c r="Q262" s="458"/>
      <c r="R262" s="458"/>
      <c r="S262" s="458"/>
      <c r="T262" s="458"/>
      <c r="U262" s="459"/>
      <c r="V262" s="272" t="s">
        <v>30</v>
      </c>
      <c r="W262" s="273"/>
      <c r="X262" s="273"/>
      <c r="Y262" s="472" t="s">
        <v>356</v>
      </c>
      <c r="Z262" s="472"/>
      <c r="AA262" s="472"/>
      <c r="AB262" s="472"/>
      <c r="AC262" s="472"/>
      <c r="AD262" s="472"/>
      <c r="AE262" s="472"/>
      <c r="AF262" s="472"/>
      <c r="AG262" s="472"/>
      <c r="AH262" s="472"/>
      <c r="AI262" s="273"/>
      <c r="AJ262" s="273"/>
      <c r="AK262" s="274"/>
      <c r="AL262" s="596" t="s">
        <v>357</v>
      </c>
      <c r="AM262" s="596"/>
      <c r="AN262" s="473" t="s">
        <v>131</v>
      </c>
      <c r="AO262" s="473"/>
      <c r="AP262" s="473"/>
      <c r="AQ262" s="473"/>
      <c r="AR262" s="473"/>
      <c r="AS262" s="474"/>
    </row>
    <row r="263" spans="2:45" ht="13.9" customHeight="1">
      <c r="B263" s="460"/>
      <c r="C263" s="461"/>
      <c r="D263" s="461"/>
      <c r="E263" s="461"/>
      <c r="F263" s="461"/>
      <c r="G263" s="461"/>
      <c r="H263" s="461"/>
      <c r="I263" s="462"/>
      <c r="J263" s="460"/>
      <c r="K263" s="461"/>
      <c r="L263" s="461"/>
      <c r="M263" s="461"/>
      <c r="N263" s="467"/>
      <c r="O263" s="470"/>
      <c r="P263" s="461"/>
      <c r="Q263" s="461"/>
      <c r="R263" s="461"/>
      <c r="S263" s="461"/>
      <c r="T263" s="461"/>
      <c r="U263" s="462"/>
      <c r="V263" s="420" t="s">
        <v>7</v>
      </c>
      <c r="W263" s="421"/>
      <c r="X263" s="421"/>
      <c r="Y263" s="422"/>
      <c r="Z263" s="426" t="s">
        <v>16</v>
      </c>
      <c r="AA263" s="427"/>
      <c r="AB263" s="427"/>
      <c r="AC263" s="428"/>
      <c r="AD263" s="432" t="s">
        <v>17</v>
      </c>
      <c r="AE263" s="433"/>
      <c r="AF263" s="433"/>
      <c r="AG263" s="434"/>
      <c r="AH263" s="660" t="s">
        <v>60</v>
      </c>
      <c r="AI263" s="478"/>
      <c r="AJ263" s="478"/>
      <c r="AK263" s="481"/>
      <c r="AL263" s="597" t="s">
        <v>38</v>
      </c>
      <c r="AM263" s="597"/>
      <c r="AN263" s="448" t="s">
        <v>19</v>
      </c>
      <c r="AO263" s="449"/>
      <c r="AP263" s="449"/>
      <c r="AQ263" s="449"/>
      <c r="AR263" s="450"/>
      <c r="AS263" s="451"/>
    </row>
    <row r="264" spans="2:45" ht="13.9" customHeight="1">
      <c r="B264" s="463"/>
      <c r="C264" s="464"/>
      <c r="D264" s="464"/>
      <c r="E264" s="464"/>
      <c r="F264" s="464"/>
      <c r="G264" s="464"/>
      <c r="H264" s="464"/>
      <c r="I264" s="465"/>
      <c r="J264" s="463"/>
      <c r="K264" s="464"/>
      <c r="L264" s="464"/>
      <c r="M264" s="464"/>
      <c r="N264" s="468"/>
      <c r="O264" s="471"/>
      <c r="P264" s="464"/>
      <c r="Q264" s="464"/>
      <c r="R264" s="464"/>
      <c r="S264" s="464"/>
      <c r="T264" s="464"/>
      <c r="U264" s="465"/>
      <c r="V264" s="423"/>
      <c r="W264" s="424"/>
      <c r="X264" s="424"/>
      <c r="Y264" s="425"/>
      <c r="Z264" s="429"/>
      <c r="AA264" s="430"/>
      <c r="AB264" s="430"/>
      <c r="AC264" s="431"/>
      <c r="AD264" s="435"/>
      <c r="AE264" s="436"/>
      <c r="AF264" s="436"/>
      <c r="AG264" s="437"/>
      <c r="AH264" s="661"/>
      <c r="AI264" s="480"/>
      <c r="AJ264" s="480"/>
      <c r="AK264" s="483"/>
      <c r="AL264" s="598"/>
      <c r="AM264" s="598"/>
      <c r="AN264" s="454"/>
      <c r="AO264" s="454"/>
      <c r="AP264" s="454"/>
      <c r="AQ264" s="454"/>
      <c r="AR264" s="454"/>
      <c r="AS264" s="455"/>
    </row>
    <row r="265" spans="2:45" ht="18" customHeight="1">
      <c r="B265" s="653" t="e">
        <f>'報告書（事業主控）記載用'!#REF!</f>
        <v>#REF!</v>
      </c>
      <c r="C265" s="654"/>
      <c r="D265" s="654"/>
      <c r="E265" s="654"/>
      <c r="F265" s="654"/>
      <c r="G265" s="654"/>
      <c r="H265" s="654"/>
      <c r="I265" s="655"/>
      <c r="J265" s="653" t="e">
        <f>'報告書（事業主控）記載用'!#REF!</f>
        <v>#REF!</v>
      </c>
      <c r="K265" s="654"/>
      <c r="L265" s="654"/>
      <c r="M265" s="654"/>
      <c r="N265" s="656"/>
      <c r="O265" s="277" t="e">
        <f>'報告書（事業主控）記載用'!#REF!</f>
        <v>#REF!</v>
      </c>
      <c r="P265" s="278" t="s">
        <v>31</v>
      </c>
      <c r="Q265" s="277" t="e">
        <f>'報告書（事業主控）記載用'!#REF!</f>
        <v>#REF!</v>
      </c>
      <c r="R265" s="278" t="s">
        <v>32</v>
      </c>
      <c r="S265" s="277" t="e">
        <f>'報告書（事業主控）記載用'!#REF!</f>
        <v>#REF!</v>
      </c>
      <c r="T265" s="506" t="s">
        <v>33</v>
      </c>
      <c r="U265" s="506"/>
      <c r="V265" s="633" t="e">
        <f>'報告書（事業主控）記載用'!#REF!</f>
        <v>#REF!</v>
      </c>
      <c r="W265" s="634"/>
      <c r="X265" s="634"/>
      <c r="Y265" s="279" t="s">
        <v>8</v>
      </c>
      <c r="Z265" s="285"/>
      <c r="AA265" s="286"/>
      <c r="AB265" s="286"/>
      <c r="AC265" s="279" t="s">
        <v>8</v>
      </c>
      <c r="AD265" s="285"/>
      <c r="AE265" s="286"/>
      <c r="AF265" s="286"/>
      <c r="AG265" s="282" t="s">
        <v>8</v>
      </c>
      <c r="AH265" s="662" t="e">
        <f>'報告書（事業主控）記載用'!#REF!</f>
        <v>#REF!</v>
      </c>
      <c r="AI265" s="663"/>
      <c r="AJ265" s="663"/>
      <c r="AK265" s="664"/>
      <c r="AL265" s="285"/>
      <c r="AM265" s="287"/>
      <c r="AN265" s="630" t="e">
        <f>'報告書（事業主控）記載用'!#REF!</f>
        <v>#REF!</v>
      </c>
      <c r="AO265" s="631"/>
      <c r="AP265" s="631"/>
      <c r="AQ265" s="631"/>
      <c r="AR265" s="631"/>
      <c r="AS265" s="282" t="s">
        <v>8</v>
      </c>
    </row>
    <row r="266" spans="2:45" ht="18" customHeight="1">
      <c r="B266" s="647"/>
      <c r="C266" s="648"/>
      <c r="D266" s="648"/>
      <c r="E266" s="648"/>
      <c r="F266" s="648"/>
      <c r="G266" s="648"/>
      <c r="H266" s="648"/>
      <c r="I266" s="649"/>
      <c r="J266" s="647"/>
      <c r="K266" s="648"/>
      <c r="L266" s="648"/>
      <c r="M266" s="648"/>
      <c r="N266" s="651"/>
      <c r="O266" s="33" t="e">
        <f>'報告書（事業主控）記載用'!#REF!</f>
        <v>#REF!</v>
      </c>
      <c r="P266" s="237" t="s">
        <v>31</v>
      </c>
      <c r="Q266" s="33" t="e">
        <f>'報告書（事業主控）記載用'!#REF!</f>
        <v>#REF!</v>
      </c>
      <c r="R266" s="237" t="s">
        <v>32</v>
      </c>
      <c r="S266" s="33" t="e">
        <f>'報告書（事業主控）記載用'!#REF!</f>
        <v>#REF!</v>
      </c>
      <c r="T266" s="652" t="s">
        <v>34</v>
      </c>
      <c r="U266" s="652"/>
      <c r="V266" s="623" t="e">
        <f>'報告書（事業主控）記載用'!#REF!</f>
        <v>#REF!</v>
      </c>
      <c r="W266" s="624"/>
      <c r="X266" s="624"/>
      <c r="Y266" s="624"/>
      <c r="Z266" s="623" t="e">
        <f>'報告書（事業主控）記載用'!#REF!</f>
        <v>#REF!</v>
      </c>
      <c r="AA266" s="624"/>
      <c r="AB266" s="624"/>
      <c r="AC266" s="624"/>
      <c r="AD266" s="623" t="e">
        <f>'報告書（事業主控）記載用'!#REF!</f>
        <v>#REF!</v>
      </c>
      <c r="AE266" s="624"/>
      <c r="AF266" s="624"/>
      <c r="AG266" s="626"/>
      <c r="AH266" s="627" t="e">
        <f>'報告書（事業主控）記載用'!#REF!</f>
        <v>#REF!</v>
      </c>
      <c r="AI266" s="628"/>
      <c r="AJ266" s="628"/>
      <c r="AK266" s="629"/>
      <c r="AL266" s="494" t="e">
        <f>'報告書（事業主控）記載用'!#REF!</f>
        <v>#REF!</v>
      </c>
      <c r="AM266" s="625"/>
      <c r="AN266" s="623" t="e">
        <f>'報告書（事業主控）記載用'!#REF!</f>
        <v>#REF!</v>
      </c>
      <c r="AO266" s="624"/>
      <c r="AP266" s="624"/>
      <c r="AQ266" s="624"/>
      <c r="AR266" s="624"/>
      <c r="AS266" s="240"/>
    </row>
    <row r="267" spans="2:45" ht="18" customHeight="1">
      <c r="B267" s="644" t="e">
        <f>'報告書（事業主控）記載用'!#REF!</f>
        <v>#REF!</v>
      </c>
      <c r="C267" s="645"/>
      <c r="D267" s="645"/>
      <c r="E267" s="645"/>
      <c r="F267" s="645"/>
      <c r="G267" s="645"/>
      <c r="H267" s="645"/>
      <c r="I267" s="646"/>
      <c r="J267" s="644" t="e">
        <f>'報告書（事業主控）記載用'!#REF!</f>
        <v>#REF!</v>
      </c>
      <c r="K267" s="645"/>
      <c r="L267" s="645"/>
      <c r="M267" s="645"/>
      <c r="N267" s="650"/>
      <c r="O267" s="32" t="e">
        <f>'報告書（事業主控）記載用'!#REF!</f>
        <v>#REF!</v>
      </c>
      <c r="P267" s="11" t="s">
        <v>31</v>
      </c>
      <c r="Q267" s="32" t="e">
        <f>'報告書（事業主控）記載用'!#REF!</f>
        <v>#REF!</v>
      </c>
      <c r="R267" s="11" t="s">
        <v>32</v>
      </c>
      <c r="S267" s="32" t="e">
        <f>'報告書（事業主控）記載用'!#REF!</f>
        <v>#REF!</v>
      </c>
      <c r="T267" s="512" t="s">
        <v>33</v>
      </c>
      <c r="U267" s="512"/>
      <c r="V267" s="633" t="e">
        <f>'報告書（事業主控）記載用'!#REF!</f>
        <v>#REF!</v>
      </c>
      <c r="W267" s="634"/>
      <c r="X267" s="634"/>
      <c r="Y267" s="284"/>
      <c r="Z267" s="285"/>
      <c r="AA267" s="286"/>
      <c r="AB267" s="286"/>
      <c r="AC267" s="284"/>
      <c r="AD267" s="285"/>
      <c r="AE267" s="286"/>
      <c r="AF267" s="286"/>
      <c r="AG267" s="284"/>
      <c r="AH267" s="630" t="e">
        <f>'報告書（事業主控）記載用'!#REF!</f>
        <v>#REF!</v>
      </c>
      <c r="AI267" s="631"/>
      <c r="AJ267" s="631"/>
      <c r="AK267" s="632"/>
      <c r="AL267" s="285"/>
      <c r="AM267" s="287"/>
      <c r="AN267" s="630" t="e">
        <f>'報告書（事業主控）記載用'!#REF!</f>
        <v>#REF!</v>
      </c>
      <c r="AO267" s="631"/>
      <c r="AP267" s="631"/>
      <c r="AQ267" s="631"/>
      <c r="AR267" s="631"/>
      <c r="AS267" s="288"/>
    </row>
    <row r="268" spans="2:45" ht="18" customHeight="1">
      <c r="B268" s="647"/>
      <c r="C268" s="648"/>
      <c r="D268" s="648"/>
      <c r="E268" s="648"/>
      <c r="F268" s="648"/>
      <c r="G268" s="648"/>
      <c r="H268" s="648"/>
      <c r="I268" s="649"/>
      <c r="J268" s="647"/>
      <c r="K268" s="648"/>
      <c r="L268" s="648"/>
      <c r="M268" s="648"/>
      <c r="N268" s="651"/>
      <c r="O268" s="33" t="e">
        <f>'報告書（事業主控）記載用'!#REF!</f>
        <v>#REF!</v>
      </c>
      <c r="P268" s="237" t="s">
        <v>31</v>
      </c>
      <c r="Q268" s="33" t="e">
        <f>'報告書（事業主控）記載用'!#REF!</f>
        <v>#REF!</v>
      </c>
      <c r="R268" s="237" t="s">
        <v>32</v>
      </c>
      <c r="S268" s="33" t="e">
        <f>'報告書（事業主控）記載用'!#REF!</f>
        <v>#REF!</v>
      </c>
      <c r="T268" s="652" t="s">
        <v>34</v>
      </c>
      <c r="U268" s="652"/>
      <c r="V268" s="627" t="e">
        <f>'報告書（事業主控）記載用'!#REF!</f>
        <v>#REF!</v>
      </c>
      <c r="W268" s="628"/>
      <c r="X268" s="628"/>
      <c r="Y268" s="628"/>
      <c r="Z268" s="627" t="e">
        <f>'報告書（事業主控）記載用'!#REF!</f>
        <v>#REF!</v>
      </c>
      <c r="AA268" s="628"/>
      <c r="AB268" s="628"/>
      <c r="AC268" s="628"/>
      <c r="AD268" s="627" t="e">
        <f>'報告書（事業主控）記載用'!#REF!</f>
        <v>#REF!</v>
      </c>
      <c r="AE268" s="628"/>
      <c r="AF268" s="628"/>
      <c r="AG268" s="628"/>
      <c r="AH268" s="627" t="e">
        <f>'報告書（事業主控）記載用'!#REF!</f>
        <v>#REF!</v>
      </c>
      <c r="AI268" s="628"/>
      <c r="AJ268" s="628"/>
      <c r="AK268" s="629"/>
      <c r="AL268" s="494" t="e">
        <f>'報告書（事業主控）記載用'!#REF!</f>
        <v>#REF!</v>
      </c>
      <c r="AM268" s="625"/>
      <c r="AN268" s="623" t="e">
        <f>'報告書（事業主控）記載用'!#REF!</f>
        <v>#REF!</v>
      </c>
      <c r="AO268" s="624"/>
      <c r="AP268" s="624"/>
      <c r="AQ268" s="624"/>
      <c r="AR268" s="624"/>
      <c r="AS268" s="240"/>
    </row>
    <row r="269" spans="2:45" ht="18" customHeight="1">
      <c r="B269" s="644" t="e">
        <f>'報告書（事業主控）記載用'!#REF!</f>
        <v>#REF!</v>
      </c>
      <c r="C269" s="645"/>
      <c r="D269" s="645"/>
      <c r="E269" s="645"/>
      <c r="F269" s="645"/>
      <c r="G269" s="645"/>
      <c r="H269" s="645"/>
      <c r="I269" s="646"/>
      <c r="J269" s="644" t="e">
        <f>'報告書（事業主控）記載用'!#REF!</f>
        <v>#REF!</v>
      </c>
      <c r="K269" s="645"/>
      <c r="L269" s="645"/>
      <c r="M269" s="645"/>
      <c r="N269" s="650"/>
      <c r="O269" s="32" t="e">
        <f>'報告書（事業主控）記載用'!#REF!</f>
        <v>#REF!</v>
      </c>
      <c r="P269" s="11" t="s">
        <v>31</v>
      </c>
      <c r="Q269" s="32" t="e">
        <f>'報告書（事業主控）記載用'!#REF!</f>
        <v>#REF!</v>
      </c>
      <c r="R269" s="11" t="s">
        <v>32</v>
      </c>
      <c r="S269" s="32" t="e">
        <f>'報告書（事業主控）記載用'!#REF!</f>
        <v>#REF!</v>
      </c>
      <c r="T269" s="512" t="s">
        <v>33</v>
      </c>
      <c r="U269" s="512"/>
      <c r="V269" s="633" t="e">
        <f>'報告書（事業主控）記載用'!#REF!</f>
        <v>#REF!</v>
      </c>
      <c r="W269" s="634"/>
      <c r="X269" s="634"/>
      <c r="Y269" s="284"/>
      <c r="Z269" s="285"/>
      <c r="AA269" s="286"/>
      <c r="AB269" s="286"/>
      <c r="AC269" s="284"/>
      <c r="AD269" s="285"/>
      <c r="AE269" s="286"/>
      <c r="AF269" s="286"/>
      <c r="AG269" s="284"/>
      <c r="AH269" s="630" t="e">
        <f>'報告書（事業主控）記載用'!#REF!</f>
        <v>#REF!</v>
      </c>
      <c r="AI269" s="631"/>
      <c r="AJ269" s="631"/>
      <c r="AK269" s="632"/>
      <c r="AL269" s="285"/>
      <c r="AM269" s="287"/>
      <c r="AN269" s="630" t="e">
        <f>'報告書（事業主控）記載用'!#REF!</f>
        <v>#REF!</v>
      </c>
      <c r="AO269" s="631"/>
      <c r="AP269" s="631"/>
      <c r="AQ269" s="631"/>
      <c r="AR269" s="631"/>
      <c r="AS269" s="288"/>
    </row>
    <row r="270" spans="2:45" ht="18" customHeight="1">
      <c r="B270" s="647"/>
      <c r="C270" s="648"/>
      <c r="D270" s="648"/>
      <c r="E270" s="648"/>
      <c r="F270" s="648"/>
      <c r="G270" s="648"/>
      <c r="H270" s="648"/>
      <c r="I270" s="649"/>
      <c r="J270" s="647"/>
      <c r="K270" s="648"/>
      <c r="L270" s="648"/>
      <c r="M270" s="648"/>
      <c r="N270" s="651"/>
      <c r="O270" s="33" t="e">
        <f>'報告書（事業主控）記載用'!#REF!</f>
        <v>#REF!</v>
      </c>
      <c r="P270" s="237" t="s">
        <v>31</v>
      </c>
      <c r="Q270" s="33" t="e">
        <f>'報告書（事業主控）記載用'!#REF!</f>
        <v>#REF!</v>
      </c>
      <c r="R270" s="237" t="s">
        <v>32</v>
      </c>
      <c r="S270" s="33" t="e">
        <f>'報告書（事業主控）記載用'!#REF!</f>
        <v>#REF!</v>
      </c>
      <c r="T270" s="652" t="s">
        <v>34</v>
      </c>
      <c r="U270" s="652"/>
      <c r="V270" s="627" t="e">
        <f>'報告書（事業主控）記載用'!#REF!</f>
        <v>#REF!</v>
      </c>
      <c r="W270" s="628"/>
      <c r="X270" s="628"/>
      <c r="Y270" s="628"/>
      <c r="Z270" s="627" t="e">
        <f>'報告書（事業主控）記載用'!#REF!</f>
        <v>#REF!</v>
      </c>
      <c r="AA270" s="628"/>
      <c r="AB270" s="628"/>
      <c r="AC270" s="628"/>
      <c r="AD270" s="627" t="e">
        <f>'報告書（事業主控）記載用'!#REF!</f>
        <v>#REF!</v>
      </c>
      <c r="AE270" s="628"/>
      <c r="AF270" s="628"/>
      <c r="AG270" s="628"/>
      <c r="AH270" s="627" t="e">
        <f>'報告書（事業主控）記載用'!#REF!</f>
        <v>#REF!</v>
      </c>
      <c r="AI270" s="628"/>
      <c r="AJ270" s="628"/>
      <c r="AK270" s="629"/>
      <c r="AL270" s="494" t="e">
        <f>'報告書（事業主控）記載用'!#REF!</f>
        <v>#REF!</v>
      </c>
      <c r="AM270" s="625"/>
      <c r="AN270" s="623" t="e">
        <f>'報告書（事業主控）記載用'!#REF!</f>
        <v>#REF!</v>
      </c>
      <c r="AO270" s="624"/>
      <c r="AP270" s="624"/>
      <c r="AQ270" s="624"/>
      <c r="AR270" s="624"/>
      <c r="AS270" s="240"/>
    </row>
    <row r="271" spans="2:45" ht="18" customHeight="1">
      <c r="B271" s="644" t="e">
        <f>'報告書（事業主控）記載用'!#REF!</f>
        <v>#REF!</v>
      </c>
      <c r="C271" s="645"/>
      <c r="D271" s="645"/>
      <c r="E271" s="645"/>
      <c r="F271" s="645"/>
      <c r="G271" s="645"/>
      <c r="H271" s="645"/>
      <c r="I271" s="646"/>
      <c r="J271" s="644" t="e">
        <f>'報告書（事業主控）記載用'!#REF!</f>
        <v>#REF!</v>
      </c>
      <c r="K271" s="645"/>
      <c r="L271" s="645"/>
      <c r="M271" s="645"/>
      <c r="N271" s="650"/>
      <c r="O271" s="32" t="e">
        <f>'報告書（事業主控）記載用'!#REF!</f>
        <v>#REF!</v>
      </c>
      <c r="P271" s="11" t="s">
        <v>31</v>
      </c>
      <c r="Q271" s="32" t="e">
        <f>'報告書（事業主控）記載用'!#REF!</f>
        <v>#REF!</v>
      </c>
      <c r="R271" s="11" t="s">
        <v>32</v>
      </c>
      <c r="S271" s="32" t="e">
        <f>'報告書（事業主控）記載用'!#REF!</f>
        <v>#REF!</v>
      </c>
      <c r="T271" s="512" t="s">
        <v>33</v>
      </c>
      <c r="U271" s="512"/>
      <c r="V271" s="633" t="e">
        <f>'報告書（事業主控）記載用'!#REF!</f>
        <v>#REF!</v>
      </c>
      <c r="W271" s="634"/>
      <c r="X271" s="634"/>
      <c r="Y271" s="284"/>
      <c r="Z271" s="285"/>
      <c r="AA271" s="286"/>
      <c r="AB271" s="286"/>
      <c r="AC271" s="284"/>
      <c r="AD271" s="285"/>
      <c r="AE271" s="286"/>
      <c r="AF271" s="286"/>
      <c r="AG271" s="284"/>
      <c r="AH271" s="630" t="e">
        <f>'報告書（事業主控）記載用'!#REF!</f>
        <v>#REF!</v>
      </c>
      <c r="AI271" s="631"/>
      <c r="AJ271" s="631"/>
      <c r="AK271" s="632"/>
      <c r="AL271" s="285"/>
      <c r="AM271" s="287"/>
      <c r="AN271" s="630" t="e">
        <f>'報告書（事業主控）記載用'!#REF!</f>
        <v>#REF!</v>
      </c>
      <c r="AO271" s="631"/>
      <c r="AP271" s="631"/>
      <c r="AQ271" s="631"/>
      <c r="AR271" s="631"/>
      <c r="AS271" s="288"/>
    </row>
    <row r="272" spans="2:45" ht="18" customHeight="1">
      <c r="B272" s="647"/>
      <c r="C272" s="648"/>
      <c r="D272" s="648"/>
      <c r="E272" s="648"/>
      <c r="F272" s="648"/>
      <c r="G272" s="648"/>
      <c r="H272" s="648"/>
      <c r="I272" s="649"/>
      <c r="J272" s="647"/>
      <c r="K272" s="648"/>
      <c r="L272" s="648"/>
      <c r="M272" s="648"/>
      <c r="N272" s="651"/>
      <c r="O272" s="33" t="e">
        <f>'報告書（事業主控）記載用'!#REF!</f>
        <v>#REF!</v>
      </c>
      <c r="P272" s="237" t="s">
        <v>31</v>
      </c>
      <c r="Q272" s="33" t="e">
        <f>'報告書（事業主控）記載用'!#REF!</f>
        <v>#REF!</v>
      </c>
      <c r="R272" s="237" t="s">
        <v>32</v>
      </c>
      <c r="S272" s="33" t="e">
        <f>'報告書（事業主控）記載用'!#REF!</f>
        <v>#REF!</v>
      </c>
      <c r="T272" s="652" t="s">
        <v>34</v>
      </c>
      <c r="U272" s="652"/>
      <c r="V272" s="627" t="e">
        <f>'報告書（事業主控）記載用'!#REF!</f>
        <v>#REF!</v>
      </c>
      <c r="W272" s="628"/>
      <c r="X272" s="628"/>
      <c r="Y272" s="628"/>
      <c r="Z272" s="627" t="e">
        <f>'報告書（事業主控）記載用'!#REF!</f>
        <v>#REF!</v>
      </c>
      <c r="AA272" s="628"/>
      <c r="AB272" s="628"/>
      <c r="AC272" s="628"/>
      <c r="AD272" s="627" t="e">
        <f>'報告書（事業主控）記載用'!#REF!</f>
        <v>#REF!</v>
      </c>
      <c r="AE272" s="628"/>
      <c r="AF272" s="628"/>
      <c r="AG272" s="628"/>
      <c r="AH272" s="627" t="e">
        <f>'報告書（事業主控）記載用'!#REF!</f>
        <v>#REF!</v>
      </c>
      <c r="AI272" s="628"/>
      <c r="AJ272" s="628"/>
      <c r="AK272" s="629"/>
      <c r="AL272" s="494" t="e">
        <f>'報告書（事業主控）記載用'!#REF!</f>
        <v>#REF!</v>
      </c>
      <c r="AM272" s="625"/>
      <c r="AN272" s="623" t="e">
        <f>'報告書（事業主控）記載用'!#REF!</f>
        <v>#REF!</v>
      </c>
      <c r="AO272" s="624"/>
      <c r="AP272" s="624"/>
      <c r="AQ272" s="624"/>
      <c r="AR272" s="624"/>
      <c r="AS272" s="240"/>
    </row>
    <row r="273" spans="2:45" ht="18" customHeight="1">
      <c r="B273" s="644" t="e">
        <f>'報告書（事業主控）記載用'!#REF!</f>
        <v>#REF!</v>
      </c>
      <c r="C273" s="645"/>
      <c r="D273" s="645"/>
      <c r="E273" s="645"/>
      <c r="F273" s="645"/>
      <c r="G273" s="645"/>
      <c r="H273" s="645"/>
      <c r="I273" s="646"/>
      <c r="J273" s="644" t="e">
        <f>'報告書（事業主控）記載用'!#REF!</f>
        <v>#REF!</v>
      </c>
      <c r="K273" s="645"/>
      <c r="L273" s="645"/>
      <c r="M273" s="645"/>
      <c r="N273" s="650"/>
      <c r="O273" s="32" t="e">
        <f>'報告書（事業主控）記載用'!#REF!</f>
        <v>#REF!</v>
      </c>
      <c r="P273" s="11" t="s">
        <v>31</v>
      </c>
      <c r="Q273" s="32" t="e">
        <f>'報告書（事業主控）記載用'!#REF!</f>
        <v>#REF!</v>
      </c>
      <c r="R273" s="11" t="s">
        <v>32</v>
      </c>
      <c r="S273" s="32" t="e">
        <f>'報告書（事業主控）記載用'!#REF!</f>
        <v>#REF!</v>
      </c>
      <c r="T273" s="512" t="s">
        <v>33</v>
      </c>
      <c r="U273" s="512"/>
      <c r="V273" s="633" t="e">
        <f>'報告書（事業主控）記載用'!#REF!</f>
        <v>#REF!</v>
      </c>
      <c r="W273" s="634"/>
      <c r="X273" s="634"/>
      <c r="Y273" s="284"/>
      <c r="Z273" s="285"/>
      <c r="AA273" s="286"/>
      <c r="AB273" s="286"/>
      <c r="AC273" s="284"/>
      <c r="AD273" s="285"/>
      <c r="AE273" s="286"/>
      <c r="AF273" s="286"/>
      <c r="AG273" s="284"/>
      <c r="AH273" s="630" t="e">
        <f>'報告書（事業主控）記載用'!#REF!</f>
        <v>#REF!</v>
      </c>
      <c r="AI273" s="631"/>
      <c r="AJ273" s="631"/>
      <c r="AK273" s="632"/>
      <c r="AL273" s="285"/>
      <c r="AM273" s="287"/>
      <c r="AN273" s="630" t="e">
        <f>'報告書（事業主控）記載用'!#REF!</f>
        <v>#REF!</v>
      </c>
      <c r="AO273" s="631"/>
      <c r="AP273" s="631"/>
      <c r="AQ273" s="631"/>
      <c r="AR273" s="631"/>
      <c r="AS273" s="288"/>
    </row>
    <row r="274" spans="2:45" ht="18" customHeight="1">
      <c r="B274" s="647"/>
      <c r="C274" s="648"/>
      <c r="D274" s="648"/>
      <c r="E274" s="648"/>
      <c r="F274" s="648"/>
      <c r="G274" s="648"/>
      <c r="H274" s="648"/>
      <c r="I274" s="649"/>
      <c r="J274" s="647"/>
      <c r="K274" s="648"/>
      <c r="L274" s="648"/>
      <c r="M274" s="648"/>
      <c r="N274" s="651"/>
      <c r="O274" s="33" t="e">
        <f>'報告書（事業主控）記載用'!#REF!</f>
        <v>#REF!</v>
      </c>
      <c r="P274" s="237" t="s">
        <v>31</v>
      </c>
      <c r="Q274" s="33" t="e">
        <f>'報告書（事業主控）記載用'!#REF!</f>
        <v>#REF!</v>
      </c>
      <c r="R274" s="237" t="s">
        <v>32</v>
      </c>
      <c r="S274" s="33" t="e">
        <f>'報告書（事業主控）記載用'!#REF!</f>
        <v>#REF!</v>
      </c>
      <c r="T274" s="652" t="s">
        <v>34</v>
      </c>
      <c r="U274" s="652"/>
      <c r="V274" s="627" t="e">
        <f>'報告書（事業主控）記載用'!#REF!</f>
        <v>#REF!</v>
      </c>
      <c r="W274" s="628"/>
      <c r="X274" s="628"/>
      <c r="Y274" s="628"/>
      <c r="Z274" s="627" t="e">
        <f>'報告書（事業主控）記載用'!#REF!</f>
        <v>#REF!</v>
      </c>
      <c r="AA274" s="628"/>
      <c r="AB274" s="628"/>
      <c r="AC274" s="628"/>
      <c r="AD274" s="627" t="e">
        <f>'報告書（事業主控）記載用'!#REF!</f>
        <v>#REF!</v>
      </c>
      <c r="AE274" s="628"/>
      <c r="AF274" s="628"/>
      <c r="AG274" s="628"/>
      <c r="AH274" s="627" t="e">
        <f>'報告書（事業主控）記載用'!#REF!</f>
        <v>#REF!</v>
      </c>
      <c r="AI274" s="628"/>
      <c r="AJ274" s="628"/>
      <c r="AK274" s="629"/>
      <c r="AL274" s="494" t="e">
        <f>'報告書（事業主控）記載用'!#REF!</f>
        <v>#REF!</v>
      </c>
      <c r="AM274" s="625"/>
      <c r="AN274" s="623" t="e">
        <f>'報告書（事業主控）記載用'!#REF!</f>
        <v>#REF!</v>
      </c>
      <c r="AO274" s="624"/>
      <c r="AP274" s="624"/>
      <c r="AQ274" s="624"/>
      <c r="AR274" s="624"/>
      <c r="AS274" s="240"/>
    </row>
    <row r="275" spans="2:45" ht="18" customHeight="1">
      <c r="B275" s="644" t="e">
        <f>'報告書（事業主控）記載用'!#REF!</f>
        <v>#REF!</v>
      </c>
      <c r="C275" s="645"/>
      <c r="D275" s="645"/>
      <c r="E275" s="645"/>
      <c r="F275" s="645"/>
      <c r="G275" s="645"/>
      <c r="H275" s="645"/>
      <c r="I275" s="646"/>
      <c r="J275" s="644" t="e">
        <f>'報告書（事業主控）記載用'!#REF!</f>
        <v>#REF!</v>
      </c>
      <c r="K275" s="645"/>
      <c r="L275" s="645"/>
      <c r="M275" s="645"/>
      <c r="N275" s="650"/>
      <c r="O275" s="32" t="e">
        <f>'報告書（事業主控）記載用'!#REF!</f>
        <v>#REF!</v>
      </c>
      <c r="P275" s="11" t="s">
        <v>31</v>
      </c>
      <c r="Q275" s="32" t="e">
        <f>'報告書（事業主控）記載用'!#REF!</f>
        <v>#REF!</v>
      </c>
      <c r="R275" s="11" t="s">
        <v>32</v>
      </c>
      <c r="S275" s="32" t="e">
        <f>'報告書（事業主控）記載用'!#REF!</f>
        <v>#REF!</v>
      </c>
      <c r="T275" s="512" t="s">
        <v>33</v>
      </c>
      <c r="U275" s="512"/>
      <c r="V275" s="633" t="e">
        <f>'報告書（事業主控）記載用'!#REF!</f>
        <v>#REF!</v>
      </c>
      <c r="W275" s="634"/>
      <c r="X275" s="634"/>
      <c r="Y275" s="284"/>
      <c r="Z275" s="285"/>
      <c r="AA275" s="286"/>
      <c r="AB275" s="286"/>
      <c r="AC275" s="284"/>
      <c r="AD275" s="285"/>
      <c r="AE275" s="286"/>
      <c r="AF275" s="286"/>
      <c r="AG275" s="284"/>
      <c r="AH275" s="630" t="e">
        <f>'報告書（事業主控）記載用'!#REF!</f>
        <v>#REF!</v>
      </c>
      <c r="AI275" s="631"/>
      <c r="AJ275" s="631"/>
      <c r="AK275" s="632"/>
      <c r="AL275" s="285"/>
      <c r="AM275" s="287"/>
      <c r="AN275" s="630" t="e">
        <f>'報告書（事業主控）記載用'!#REF!</f>
        <v>#REF!</v>
      </c>
      <c r="AO275" s="631"/>
      <c r="AP275" s="631"/>
      <c r="AQ275" s="631"/>
      <c r="AR275" s="631"/>
      <c r="AS275" s="288"/>
    </row>
    <row r="276" spans="2:45" ht="18" customHeight="1">
      <c r="B276" s="647"/>
      <c r="C276" s="648"/>
      <c r="D276" s="648"/>
      <c r="E276" s="648"/>
      <c r="F276" s="648"/>
      <c r="G276" s="648"/>
      <c r="H276" s="648"/>
      <c r="I276" s="649"/>
      <c r="J276" s="647"/>
      <c r="K276" s="648"/>
      <c r="L276" s="648"/>
      <c r="M276" s="648"/>
      <c r="N276" s="651"/>
      <c r="O276" s="33" t="e">
        <f>'報告書（事業主控）記載用'!#REF!</f>
        <v>#REF!</v>
      </c>
      <c r="P276" s="237" t="s">
        <v>31</v>
      </c>
      <c r="Q276" s="33" t="e">
        <f>'報告書（事業主控）記載用'!#REF!</f>
        <v>#REF!</v>
      </c>
      <c r="R276" s="237" t="s">
        <v>32</v>
      </c>
      <c r="S276" s="33" t="e">
        <f>'報告書（事業主控）記載用'!#REF!</f>
        <v>#REF!</v>
      </c>
      <c r="T276" s="652" t="s">
        <v>34</v>
      </c>
      <c r="U276" s="652"/>
      <c r="V276" s="627" t="e">
        <f>'報告書（事業主控）記載用'!#REF!</f>
        <v>#REF!</v>
      </c>
      <c r="W276" s="628"/>
      <c r="X276" s="628"/>
      <c r="Y276" s="628"/>
      <c r="Z276" s="627" t="e">
        <f>'報告書（事業主控）記載用'!#REF!</f>
        <v>#REF!</v>
      </c>
      <c r="AA276" s="628"/>
      <c r="AB276" s="628"/>
      <c r="AC276" s="628"/>
      <c r="AD276" s="627" t="e">
        <f>'報告書（事業主控）記載用'!#REF!</f>
        <v>#REF!</v>
      </c>
      <c r="AE276" s="628"/>
      <c r="AF276" s="628"/>
      <c r="AG276" s="628"/>
      <c r="AH276" s="627" t="e">
        <f>'報告書（事業主控）記載用'!#REF!</f>
        <v>#REF!</v>
      </c>
      <c r="AI276" s="628"/>
      <c r="AJ276" s="628"/>
      <c r="AK276" s="629"/>
      <c r="AL276" s="494" t="e">
        <f>'報告書（事業主控）記載用'!#REF!</f>
        <v>#REF!</v>
      </c>
      <c r="AM276" s="625"/>
      <c r="AN276" s="623" t="e">
        <f>'報告書（事業主控）記載用'!#REF!</f>
        <v>#REF!</v>
      </c>
      <c r="AO276" s="624"/>
      <c r="AP276" s="624"/>
      <c r="AQ276" s="624"/>
      <c r="AR276" s="624"/>
      <c r="AS276" s="240"/>
    </row>
    <row r="277" spans="2:45" ht="18" customHeight="1">
      <c r="B277" s="644" t="e">
        <f>'報告書（事業主控）記載用'!#REF!</f>
        <v>#REF!</v>
      </c>
      <c r="C277" s="645"/>
      <c r="D277" s="645"/>
      <c r="E277" s="645"/>
      <c r="F277" s="645"/>
      <c r="G277" s="645"/>
      <c r="H277" s="645"/>
      <c r="I277" s="646"/>
      <c r="J277" s="644" t="e">
        <f>'報告書（事業主控）記載用'!#REF!</f>
        <v>#REF!</v>
      </c>
      <c r="K277" s="645"/>
      <c r="L277" s="645"/>
      <c r="M277" s="645"/>
      <c r="N277" s="650"/>
      <c r="O277" s="32" t="e">
        <f>'報告書（事業主控）記載用'!#REF!</f>
        <v>#REF!</v>
      </c>
      <c r="P277" s="11" t="s">
        <v>31</v>
      </c>
      <c r="Q277" s="32" t="e">
        <f>'報告書（事業主控）記載用'!#REF!</f>
        <v>#REF!</v>
      </c>
      <c r="R277" s="11" t="s">
        <v>32</v>
      </c>
      <c r="S277" s="32" t="e">
        <f>'報告書（事業主控）記載用'!#REF!</f>
        <v>#REF!</v>
      </c>
      <c r="T277" s="512" t="s">
        <v>33</v>
      </c>
      <c r="U277" s="512"/>
      <c r="V277" s="633" t="e">
        <f>'報告書（事業主控）記載用'!#REF!</f>
        <v>#REF!</v>
      </c>
      <c r="W277" s="634"/>
      <c r="X277" s="634"/>
      <c r="Y277" s="284"/>
      <c r="Z277" s="285"/>
      <c r="AA277" s="286"/>
      <c r="AB277" s="286"/>
      <c r="AC277" s="284"/>
      <c r="AD277" s="285"/>
      <c r="AE277" s="286"/>
      <c r="AF277" s="286"/>
      <c r="AG277" s="284"/>
      <c r="AH277" s="630" t="e">
        <f>'報告書（事業主控）記載用'!#REF!</f>
        <v>#REF!</v>
      </c>
      <c r="AI277" s="631"/>
      <c r="AJ277" s="631"/>
      <c r="AK277" s="632"/>
      <c r="AL277" s="285"/>
      <c r="AM277" s="287"/>
      <c r="AN277" s="630" t="e">
        <f>'報告書（事業主控）記載用'!#REF!</f>
        <v>#REF!</v>
      </c>
      <c r="AO277" s="631"/>
      <c r="AP277" s="631"/>
      <c r="AQ277" s="631"/>
      <c r="AR277" s="631"/>
      <c r="AS277" s="288"/>
    </row>
    <row r="278" spans="2:45" ht="18" customHeight="1">
      <c r="B278" s="647"/>
      <c r="C278" s="648"/>
      <c r="D278" s="648"/>
      <c r="E278" s="648"/>
      <c r="F278" s="648"/>
      <c r="G278" s="648"/>
      <c r="H278" s="648"/>
      <c r="I278" s="649"/>
      <c r="J278" s="647"/>
      <c r="K278" s="648"/>
      <c r="L278" s="648"/>
      <c r="M278" s="648"/>
      <c r="N278" s="651"/>
      <c r="O278" s="33" t="e">
        <f>'報告書（事業主控）記載用'!#REF!</f>
        <v>#REF!</v>
      </c>
      <c r="P278" s="237" t="s">
        <v>31</v>
      </c>
      <c r="Q278" s="33" t="e">
        <f>'報告書（事業主控）記載用'!#REF!</f>
        <v>#REF!</v>
      </c>
      <c r="R278" s="237" t="s">
        <v>32</v>
      </c>
      <c r="S278" s="33" t="e">
        <f>'報告書（事業主控）記載用'!#REF!</f>
        <v>#REF!</v>
      </c>
      <c r="T278" s="652" t="s">
        <v>34</v>
      </c>
      <c r="U278" s="652"/>
      <c r="V278" s="627" t="e">
        <f>'報告書（事業主控）記載用'!#REF!</f>
        <v>#REF!</v>
      </c>
      <c r="W278" s="628"/>
      <c r="X278" s="628"/>
      <c r="Y278" s="628"/>
      <c r="Z278" s="627" t="e">
        <f>'報告書（事業主控）記載用'!#REF!</f>
        <v>#REF!</v>
      </c>
      <c r="AA278" s="628"/>
      <c r="AB278" s="628"/>
      <c r="AC278" s="628"/>
      <c r="AD278" s="627" t="e">
        <f>'報告書（事業主控）記載用'!#REF!</f>
        <v>#REF!</v>
      </c>
      <c r="AE278" s="628"/>
      <c r="AF278" s="628"/>
      <c r="AG278" s="628"/>
      <c r="AH278" s="627" t="e">
        <f>'報告書（事業主控）記載用'!#REF!</f>
        <v>#REF!</v>
      </c>
      <c r="AI278" s="628"/>
      <c r="AJ278" s="628"/>
      <c r="AK278" s="629"/>
      <c r="AL278" s="494" t="e">
        <f>'報告書（事業主控）記載用'!#REF!</f>
        <v>#REF!</v>
      </c>
      <c r="AM278" s="625"/>
      <c r="AN278" s="623" t="e">
        <f>'報告書（事業主控）記載用'!#REF!</f>
        <v>#REF!</v>
      </c>
      <c r="AO278" s="624"/>
      <c r="AP278" s="624"/>
      <c r="AQ278" s="624"/>
      <c r="AR278" s="624"/>
      <c r="AS278" s="240"/>
    </row>
    <row r="279" spans="2:45" ht="18" customHeight="1">
      <c r="B279" s="644" t="e">
        <f>'報告書（事業主控）記載用'!#REF!</f>
        <v>#REF!</v>
      </c>
      <c r="C279" s="645"/>
      <c r="D279" s="645"/>
      <c r="E279" s="645"/>
      <c r="F279" s="645"/>
      <c r="G279" s="645"/>
      <c r="H279" s="645"/>
      <c r="I279" s="646"/>
      <c r="J279" s="644" t="e">
        <f>'報告書（事業主控）記載用'!#REF!</f>
        <v>#REF!</v>
      </c>
      <c r="K279" s="645"/>
      <c r="L279" s="645"/>
      <c r="M279" s="645"/>
      <c r="N279" s="650"/>
      <c r="O279" s="32" t="e">
        <f>'報告書（事業主控）記載用'!#REF!</f>
        <v>#REF!</v>
      </c>
      <c r="P279" s="11" t="s">
        <v>31</v>
      </c>
      <c r="Q279" s="32" t="e">
        <f>'報告書（事業主控）記載用'!#REF!</f>
        <v>#REF!</v>
      </c>
      <c r="R279" s="11" t="s">
        <v>32</v>
      </c>
      <c r="S279" s="32" t="e">
        <f>'報告書（事業主控）記載用'!#REF!</f>
        <v>#REF!</v>
      </c>
      <c r="T279" s="512" t="s">
        <v>33</v>
      </c>
      <c r="U279" s="512"/>
      <c r="V279" s="633" t="e">
        <f>'報告書（事業主控）記載用'!#REF!</f>
        <v>#REF!</v>
      </c>
      <c r="W279" s="634"/>
      <c r="X279" s="634"/>
      <c r="Y279" s="284"/>
      <c r="Z279" s="285"/>
      <c r="AA279" s="286"/>
      <c r="AB279" s="286"/>
      <c r="AC279" s="284"/>
      <c r="AD279" s="285"/>
      <c r="AE279" s="286"/>
      <c r="AF279" s="286"/>
      <c r="AG279" s="284"/>
      <c r="AH279" s="630" t="e">
        <f>'報告書（事業主控）記載用'!#REF!</f>
        <v>#REF!</v>
      </c>
      <c r="AI279" s="631"/>
      <c r="AJ279" s="631"/>
      <c r="AK279" s="632"/>
      <c r="AL279" s="285"/>
      <c r="AM279" s="287"/>
      <c r="AN279" s="630" t="e">
        <f>'報告書（事業主控）記載用'!#REF!</f>
        <v>#REF!</v>
      </c>
      <c r="AO279" s="631"/>
      <c r="AP279" s="631"/>
      <c r="AQ279" s="631"/>
      <c r="AR279" s="631"/>
      <c r="AS279" s="288"/>
    </row>
    <row r="280" spans="2:45" ht="18" customHeight="1">
      <c r="B280" s="647"/>
      <c r="C280" s="648"/>
      <c r="D280" s="648"/>
      <c r="E280" s="648"/>
      <c r="F280" s="648"/>
      <c r="G280" s="648"/>
      <c r="H280" s="648"/>
      <c r="I280" s="649"/>
      <c r="J280" s="647"/>
      <c r="K280" s="648"/>
      <c r="L280" s="648"/>
      <c r="M280" s="648"/>
      <c r="N280" s="651"/>
      <c r="O280" s="33" t="e">
        <f>'報告書（事業主控）記載用'!#REF!</f>
        <v>#REF!</v>
      </c>
      <c r="P280" s="237" t="s">
        <v>31</v>
      </c>
      <c r="Q280" s="33" t="e">
        <f>'報告書（事業主控）記載用'!#REF!</f>
        <v>#REF!</v>
      </c>
      <c r="R280" s="237" t="s">
        <v>32</v>
      </c>
      <c r="S280" s="33" t="e">
        <f>'報告書（事業主控）記載用'!#REF!</f>
        <v>#REF!</v>
      </c>
      <c r="T280" s="652" t="s">
        <v>34</v>
      </c>
      <c r="U280" s="652"/>
      <c r="V280" s="627" t="e">
        <f>'報告書（事業主控）記載用'!#REF!</f>
        <v>#REF!</v>
      </c>
      <c r="W280" s="628"/>
      <c r="X280" s="628"/>
      <c r="Y280" s="628"/>
      <c r="Z280" s="627" t="e">
        <f>'報告書（事業主控）記載用'!#REF!</f>
        <v>#REF!</v>
      </c>
      <c r="AA280" s="628"/>
      <c r="AB280" s="628"/>
      <c r="AC280" s="628"/>
      <c r="AD280" s="627" t="e">
        <f>'報告書（事業主控）記載用'!#REF!</f>
        <v>#REF!</v>
      </c>
      <c r="AE280" s="628"/>
      <c r="AF280" s="628"/>
      <c r="AG280" s="628"/>
      <c r="AH280" s="627" t="e">
        <f>'報告書（事業主控）記載用'!#REF!</f>
        <v>#REF!</v>
      </c>
      <c r="AI280" s="628"/>
      <c r="AJ280" s="628"/>
      <c r="AK280" s="629"/>
      <c r="AL280" s="494" t="e">
        <f>'報告書（事業主控）記載用'!#REF!</f>
        <v>#REF!</v>
      </c>
      <c r="AM280" s="625"/>
      <c r="AN280" s="623" t="e">
        <f>'報告書（事業主控）記載用'!#REF!</f>
        <v>#REF!</v>
      </c>
      <c r="AO280" s="624"/>
      <c r="AP280" s="624"/>
      <c r="AQ280" s="624"/>
      <c r="AR280" s="624"/>
      <c r="AS280" s="240"/>
    </row>
    <row r="281" spans="2:45" ht="18" customHeight="1">
      <c r="B281" s="644" t="e">
        <f>'報告書（事業主控）記載用'!#REF!</f>
        <v>#REF!</v>
      </c>
      <c r="C281" s="645"/>
      <c r="D281" s="645"/>
      <c r="E281" s="645"/>
      <c r="F281" s="645"/>
      <c r="G281" s="645"/>
      <c r="H281" s="645"/>
      <c r="I281" s="646"/>
      <c r="J281" s="644" t="e">
        <f>'報告書（事業主控）記載用'!#REF!</f>
        <v>#REF!</v>
      </c>
      <c r="K281" s="645"/>
      <c r="L281" s="645"/>
      <c r="M281" s="645"/>
      <c r="N281" s="650"/>
      <c r="O281" s="32" t="e">
        <f>'報告書（事業主控）記載用'!#REF!</f>
        <v>#REF!</v>
      </c>
      <c r="P281" s="11" t="s">
        <v>31</v>
      </c>
      <c r="Q281" s="32" t="e">
        <f>'報告書（事業主控）記載用'!#REF!</f>
        <v>#REF!</v>
      </c>
      <c r="R281" s="11" t="s">
        <v>32</v>
      </c>
      <c r="S281" s="32" t="e">
        <f>'報告書（事業主控）記載用'!#REF!</f>
        <v>#REF!</v>
      </c>
      <c r="T281" s="512" t="s">
        <v>33</v>
      </c>
      <c r="U281" s="512"/>
      <c r="V281" s="633" t="e">
        <f>'報告書（事業主控）記載用'!#REF!</f>
        <v>#REF!</v>
      </c>
      <c r="W281" s="634"/>
      <c r="X281" s="634"/>
      <c r="Y281" s="284"/>
      <c r="Z281" s="285"/>
      <c r="AA281" s="286"/>
      <c r="AB281" s="286"/>
      <c r="AC281" s="284"/>
      <c r="AD281" s="285"/>
      <c r="AE281" s="286"/>
      <c r="AF281" s="286"/>
      <c r="AG281" s="284"/>
      <c r="AH281" s="630" t="e">
        <f>'報告書（事業主控）記載用'!#REF!</f>
        <v>#REF!</v>
      </c>
      <c r="AI281" s="631"/>
      <c r="AJ281" s="631"/>
      <c r="AK281" s="632"/>
      <c r="AL281" s="285"/>
      <c r="AM281" s="287"/>
      <c r="AN281" s="630" t="e">
        <f>'報告書（事業主控）記載用'!#REF!</f>
        <v>#REF!</v>
      </c>
      <c r="AO281" s="631"/>
      <c r="AP281" s="631"/>
      <c r="AQ281" s="631"/>
      <c r="AR281" s="631"/>
      <c r="AS281" s="288"/>
    </row>
    <row r="282" spans="2:45" ht="18" customHeight="1">
      <c r="B282" s="647"/>
      <c r="C282" s="648"/>
      <c r="D282" s="648"/>
      <c r="E282" s="648"/>
      <c r="F282" s="648"/>
      <c r="G282" s="648"/>
      <c r="H282" s="648"/>
      <c r="I282" s="649"/>
      <c r="J282" s="647"/>
      <c r="K282" s="648"/>
      <c r="L282" s="648"/>
      <c r="M282" s="648"/>
      <c r="N282" s="651"/>
      <c r="O282" s="33" t="e">
        <f>'報告書（事業主控）記載用'!#REF!</f>
        <v>#REF!</v>
      </c>
      <c r="P282" s="237" t="s">
        <v>31</v>
      </c>
      <c r="Q282" s="33" t="e">
        <f>'報告書（事業主控）記載用'!#REF!</f>
        <v>#REF!</v>
      </c>
      <c r="R282" s="237" t="s">
        <v>32</v>
      </c>
      <c r="S282" s="33" t="e">
        <f>'報告書（事業主控）記載用'!#REF!</f>
        <v>#REF!</v>
      </c>
      <c r="T282" s="652" t="s">
        <v>34</v>
      </c>
      <c r="U282" s="652"/>
      <c r="V282" s="627" t="e">
        <f>'報告書（事業主控）記載用'!#REF!</f>
        <v>#REF!</v>
      </c>
      <c r="W282" s="628"/>
      <c r="X282" s="628"/>
      <c r="Y282" s="628"/>
      <c r="Z282" s="627" t="e">
        <f>'報告書（事業主控）記載用'!#REF!</f>
        <v>#REF!</v>
      </c>
      <c r="AA282" s="628"/>
      <c r="AB282" s="628"/>
      <c r="AC282" s="628"/>
      <c r="AD282" s="627" t="e">
        <f>'報告書（事業主控）記載用'!#REF!</f>
        <v>#REF!</v>
      </c>
      <c r="AE282" s="628"/>
      <c r="AF282" s="628"/>
      <c r="AG282" s="628"/>
      <c r="AH282" s="627" t="e">
        <f>'報告書（事業主控）記載用'!#REF!</f>
        <v>#REF!</v>
      </c>
      <c r="AI282" s="628"/>
      <c r="AJ282" s="628"/>
      <c r="AK282" s="629"/>
      <c r="AL282" s="494" t="e">
        <f>'報告書（事業主控）記載用'!#REF!</f>
        <v>#REF!</v>
      </c>
      <c r="AM282" s="625"/>
      <c r="AN282" s="623" t="e">
        <f>'報告書（事業主控）記載用'!#REF!</f>
        <v>#REF!</v>
      </c>
      <c r="AO282" s="624"/>
      <c r="AP282" s="624"/>
      <c r="AQ282" s="624"/>
      <c r="AR282" s="624"/>
      <c r="AS282" s="240"/>
    </row>
    <row r="283" spans="2:45" ht="18" customHeight="1">
      <c r="B283" s="407" t="s">
        <v>337</v>
      </c>
      <c r="C283" s="518"/>
      <c r="D283" s="518"/>
      <c r="E283" s="519"/>
      <c r="F283" s="635" t="e">
        <f>'報告書（事業主控）記載用'!#REF!</f>
        <v>#REF!</v>
      </c>
      <c r="G283" s="636"/>
      <c r="H283" s="636"/>
      <c r="I283" s="636"/>
      <c r="J283" s="636"/>
      <c r="K283" s="636"/>
      <c r="L283" s="636"/>
      <c r="M283" s="636"/>
      <c r="N283" s="637"/>
      <c r="O283" s="407" t="s">
        <v>338</v>
      </c>
      <c r="P283" s="518"/>
      <c r="Q283" s="518"/>
      <c r="R283" s="518"/>
      <c r="S283" s="518"/>
      <c r="T283" s="518"/>
      <c r="U283" s="519"/>
      <c r="V283" s="630" t="e">
        <f>'報告書（事業主控）記載用'!#REF!</f>
        <v>#REF!</v>
      </c>
      <c r="W283" s="631"/>
      <c r="X283" s="631"/>
      <c r="Y283" s="632"/>
      <c r="Z283" s="285"/>
      <c r="AA283" s="286"/>
      <c r="AB283" s="286"/>
      <c r="AC283" s="284"/>
      <c r="AD283" s="285"/>
      <c r="AE283" s="286"/>
      <c r="AF283" s="286"/>
      <c r="AG283" s="284"/>
      <c r="AH283" s="630" t="e">
        <f>'報告書（事業主控）記載用'!#REF!</f>
        <v>#REF!</v>
      </c>
      <c r="AI283" s="631"/>
      <c r="AJ283" s="631"/>
      <c r="AK283" s="632"/>
      <c r="AL283" s="285"/>
      <c r="AM283" s="287"/>
      <c r="AN283" s="630" t="e">
        <f>'報告書（事業主控）記載用'!#REF!</f>
        <v>#REF!</v>
      </c>
      <c r="AO283" s="631"/>
      <c r="AP283" s="631"/>
      <c r="AQ283" s="631"/>
      <c r="AR283" s="631"/>
      <c r="AS283" s="288"/>
    </row>
    <row r="284" spans="2:45" ht="18" customHeight="1">
      <c r="B284" s="520"/>
      <c r="C284" s="521"/>
      <c r="D284" s="521"/>
      <c r="E284" s="522"/>
      <c r="F284" s="638"/>
      <c r="G284" s="639"/>
      <c r="H284" s="639"/>
      <c r="I284" s="639"/>
      <c r="J284" s="639"/>
      <c r="K284" s="639"/>
      <c r="L284" s="639"/>
      <c r="M284" s="639"/>
      <c r="N284" s="640"/>
      <c r="O284" s="520"/>
      <c r="P284" s="521"/>
      <c r="Q284" s="521"/>
      <c r="R284" s="521"/>
      <c r="S284" s="521"/>
      <c r="T284" s="521"/>
      <c r="U284" s="522"/>
      <c r="V284" s="513" t="e">
        <f>'報告書（事業主控）記載用'!#REF!</f>
        <v>#REF!</v>
      </c>
      <c r="W284" s="516"/>
      <c r="X284" s="516"/>
      <c r="Y284" s="534"/>
      <c r="Z284" s="513" t="e">
        <f>'報告書（事業主控）記載用'!#REF!</f>
        <v>#REF!</v>
      </c>
      <c r="AA284" s="514"/>
      <c r="AB284" s="514"/>
      <c r="AC284" s="515"/>
      <c r="AD284" s="513" t="e">
        <f>'報告書（事業主控）記載用'!#REF!</f>
        <v>#REF!</v>
      </c>
      <c r="AE284" s="514"/>
      <c r="AF284" s="514"/>
      <c r="AG284" s="515"/>
      <c r="AH284" s="513" t="e">
        <f>'報告書（事業主控）記載用'!#REF!</f>
        <v>#REF!</v>
      </c>
      <c r="AI284" s="492"/>
      <c r="AJ284" s="492"/>
      <c r="AK284" s="492"/>
      <c r="AL284" s="289"/>
      <c r="AM284" s="290"/>
      <c r="AN284" s="513" t="e">
        <f>'報告書（事業主控）記載用'!#REF!</f>
        <v>#REF!</v>
      </c>
      <c r="AO284" s="516"/>
      <c r="AP284" s="516"/>
      <c r="AQ284" s="516"/>
      <c r="AR284" s="516"/>
      <c r="AS284" s="291"/>
    </row>
    <row r="285" spans="2:45" ht="18" customHeight="1">
      <c r="B285" s="523"/>
      <c r="C285" s="524"/>
      <c r="D285" s="524"/>
      <c r="E285" s="525"/>
      <c r="F285" s="641"/>
      <c r="G285" s="642"/>
      <c r="H285" s="642"/>
      <c r="I285" s="642"/>
      <c r="J285" s="642"/>
      <c r="K285" s="642"/>
      <c r="L285" s="642"/>
      <c r="M285" s="642"/>
      <c r="N285" s="643"/>
      <c r="O285" s="523"/>
      <c r="P285" s="524"/>
      <c r="Q285" s="524"/>
      <c r="R285" s="524"/>
      <c r="S285" s="524"/>
      <c r="T285" s="524"/>
      <c r="U285" s="525"/>
      <c r="V285" s="623" t="e">
        <f>'報告書（事業主控）記載用'!#REF!</f>
        <v>#REF!</v>
      </c>
      <c r="W285" s="624"/>
      <c r="X285" s="624"/>
      <c r="Y285" s="626"/>
      <c r="Z285" s="623" t="e">
        <f>'報告書（事業主控）記載用'!#REF!</f>
        <v>#REF!</v>
      </c>
      <c r="AA285" s="624"/>
      <c r="AB285" s="624"/>
      <c r="AC285" s="626"/>
      <c r="AD285" s="623" t="e">
        <f>'報告書（事業主控）記載用'!#REF!</f>
        <v>#REF!</v>
      </c>
      <c r="AE285" s="624"/>
      <c r="AF285" s="624"/>
      <c r="AG285" s="626"/>
      <c r="AH285" s="623" t="e">
        <f>'報告書（事業主控）記載用'!#REF!</f>
        <v>#REF!</v>
      </c>
      <c r="AI285" s="624"/>
      <c r="AJ285" s="624"/>
      <c r="AK285" s="626"/>
      <c r="AL285" s="239"/>
      <c r="AM285" s="240"/>
      <c r="AN285" s="623" t="e">
        <f>'報告書（事業主控）記載用'!#REF!</f>
        <v>#REF!</v>
      </c>
      <c r="AO285" s="624"/>
      <c r="AP285" s="624"/>
      <c r="AQ285" s="624"/>
      <c r="AR285" s="624"/>
      <c r="AS285" s="240"/>
    </row>
    <row r="286" spans="2:45" ht="18" customHeight="1">
      <c r="AN286" s="622" t="e">
        <f>'報告書（事業主控）記載用'!#REF!</f>
        <v>#REF!</v>
      </c>
      <c r="AO286" s="622"/>
      <c r="AP286" s="622"/>
      <c r="AQ286" s="622"/>
      <c r="AR286" s="622"/>
    </row>
    <row r="287" spans="2:45" ht="31.9" customHeight="1">
      <c r="AN287" s="38"/>
      <c r="AO287" s="38"/>
      <c r="AP287" s="38"/>
      <c r="AQ287" s="38"/>
      <c r="AR287" s="38"/>
    </row>
    <row r="288" spans="2:45" ht="7.5" customHeight="1">
      <c r="X288" s="3"/>
      <c r="Y288" s="3"/>
    </row>
    <row r="289" spans="2:45" ht="10.5" customHeight="1">
      <c r="X289" s="3"/>
      <c r="Y289" s="3"/>
    </row>
    <row r="290" spans="2:45" ht="5.25" customHeight="1">
      <c r="X290" s="3"/>
      <c r="Y290" s="3"/>
    </row>
    <row r="291" spans="2:45" ht="5.25" customHeight="1">
      <c r="X291" s="3"/>
      <c r="Y291" s="3"/>
    </row>
    <row r="292" spans="2:45" ht="5.25" customHeight="1">
      <c r="X292" s="3"/>
      <c r="Y292" s="3"/>
    </row>
    <row r="293" spans="2:45" ht="5.25" customHeight="1">
      <c r="X293" s="3"/>
      <c r="Y293" s="3"/>
    </row>
    <row r="294" spans="2:45" ht="17.25" customHeight="1">
      <c r="B294" s="2" t="s">
        <v>35</v>
      </c>
      <c r="S294" s="9"/>
      <c r="T294" s="9"/>
      <c r="U294" s="9"/>
      <c r="V294" s="9"/>
      <c r="W294" s="9"/>
      <c r="AL294" s="26"/>
      <c r="AM294" s="26"/>
      <c r="AN294" s="26"/>
      <c r="AO294" s="26"/>
    </row>
    <row r="295" spans="2:45" ht="12.75" customHeight="1">
      <c r="M295" s="27"/>
      <c r="N295" s="27"/>
      <c r="O295" s="27"/>
      <c r="P295" s="27"/>
      <c r="Q295" s="27"/>
      <c r="R295" s="27"/>
      <c r="S295" s="27"/>
      <c r="T295" s="28"/>
      <c r="U295" s="28"/>
      <c r="V295" s="28"/>
      <c r="W295" s="28"/>
      <c r="X295" s="28"/>
      <c r="Y295" s="28"/>
      <c r="Z295" s="28"/>
      <c r="AA295" s="27"/>
      <c r="AB295" s="27"/>
      <c r="AC295" s="27"/>
      <c r="AL295" s="26"/>
      <c r="AM295" s="389" t="s">
        <v>267</v>
      </c>
      <c r="AN295" s="617"/>
      <c r="AO295" s="617"/>
      <c r="AP295" s="618"/>
    </row>
    <row r="296" spans="2:45" ht="12.75" customHeight="1">
      <c r="M296" s="27"/>
      <c r="N296" s="27"/>
      <c r="O296" s="27"/>
      <c r="P296" s="27"/>
      <c r="Q296" s="27"/>
      <c r="R296" s="27"/>
      <c r="S296" s="27"/>
      <c r="T296" s="28"/>
      <c r="U296" s="28"/>
      <c r="V296" s="28"/>
      <c r="W296" s="28"/>
      <c r="X296" s="28"/>
      <c r="Y296" s="28"/>
      <c r="Z296" s="28"/>
      <c r="AA296" s="27"/>
      <c r="AB296" s="27"/>
      <c r="AC296" s="27"/>
      <c r="AL296" s="26"/>
      <c r="AM296" s="619"/>
      <c r="AN296" s="620"/>
      <c r="AO296" s="620"/>
      <c r="AP296" s="621"/>
    </row>
    <row r="297" spans="2:45" ht="12.75" customHeight="1">
      <c r="M297" s="27"/>
      <c r="N297" s="27"/>
      <c r="O297" s="27"/>
      <c r="P297" s="27"/>
      <c r="Q297" s="27"/>
      <c r="R297" s="27"/>
      <c r="S297" s="27"/>
      <c r="T297" s="27"/>
      <c r="U297" s="27"/>
      <c r="V297" s="27"/>
      <c r="W297" s="27"/>
      <c r="X297" s="27"/>
      <c r="Y297" s="27"/>
      <c r="Z297" s="27"/>
      <c r="AA297" s="27"/>
      <c r="AB297" s="27"/>
      <c r="AC297" s="27"/>
      <c r="AL297" s="26"/>
      <c r="AM297" s="26"/>
      <c r="AN297" s="270"/>
      <c r="AO297" s="270"/>
    </row>
    <row r="298" spans="2:45" ht="6" customHeight="1">
      <c r="M298" s="27"/>
      <c r="N298" s="27"/>
      <c r="O298" s="27"/>
      <c r="P298" s="27"/>
      <c r="Q298" s="27"/>
      <c r="R298" s="27"/>
      <c r="S298" s="27"/>
      <c r="T298" s="27"/>
      <c r="U298" s="27"/>
      <c r="V298" s="27"/>
      <c r="W298" s="27"/>
      <c r="X298" s="27"/>
      <c r="Y298" s="27"/>
      <c r="Z298" s="27"/>
      <c r="AA298" s="27"/>
      <c r="AB298" s="27"/>
      <c r="AC298" s="27"/>
      <c r="AL298" s="26"/>
      <c r="AM298" s="26"/>
    </row>
    <row r="299" spans="2:45" ht="12.75" customHeight="1">
      <c r="B299" s="403" t="s">
        <v>2</v>
      </c>
      <c r="C299" s="404"/>
      <c r="D299" s="404"/>
      <c r="E299" s="404"/>
      <c r="F299" s="404"/>
      <c r="G299" s="404"/>
      <c r="H299" s="404"/>
      <c r="I299" s="404"/>
      <c r="J299" s="408" t="s">
        <v>10</v>
      </c>
      <c r="K299" s="408"/>
      <c r="L299" s="271" t="s">
        <v>3</v>
      </c>
      <c r="M299" s="408" t="s">
        <v>11</v>
      </c>
      <c r="N299" s="408"/>
      <c r="O299" s="409" t="s">
        <v>12</v>
      </c>
      <c r="P299" s="408"/>
      <c r="Q299" s="408"/>
      <c r="R299" s="408"/>
      <c r="S299" s="408"/>
      <c r="T299" s="408"/>
      <c r="U299" s="408" t="s">
        <v>13</v>
      </c>
      <c r="V299" s="408"/>
      <c r="W299" s="408"/>
      <c r="AD299" s="11"/>
      <c r="AE299" s="11"/>
      <c r="AF299" s="11"/>
      <c r="AG299" s="11"/>
      <c r="AH299" s="11"/>
      <c r="AI299" s="11"/>
      <c r="AJ299" s="11"/>
      <c r="AL299" s="543">
        <f>$AL$9</f>
        <v>0</v>
      </c>
      <c r="AM299" s="411"/>
      <c r="AN299" s="478" t="s">
        <v>4</v>
      </c>
      <c r="AO299" s="478"/>
      <c r="AP299" s="411">
        <v>8</v>
      </c>
      <c r="AQ299" s="411"/>
      <c r="AR299" s="478" t="s">
        <v>5</v>
      </c>
      <c r="AS299" s="481"/>
    </row>
    <row r="300" spans="2:45" ht="13.9" customHeight="1">
      <c r="B300" s="404"/>
      <c r="C300" s="404"/>
      <c r="D300" s="404"/>
      <c r="E300" s="404"/>
      <c r="F300" s="404"/>
      <c r="G300" s="404"/>
      <c r="H300" s="404"/>
      <c r="I300" s="404"/>
      <c r="J300" s="591">
        <f>$J$10</f>
        <v>0</v>
      </c>
      <c r="K300" s="579">
        <f>$K$10</f>
        <v>0</v>
      </c>
      <c r="L300" s="593">
        <f>$L$10</f>
        <v>0</v>
      </c>
      <c r="M300" s="582">
        <f>$M$10</f>
        <v>0</v>
      </c>
      <c r="N300" s="579">
        <f>$N$10</f>
        <v>0</v>
      </c>
      <c r="O300" s="582">
        <f>$O$10</f>
        <v>0</v>
      </c>
      <c r="P300" s="544">
        <f>$P$10</f>
        <v>0</v>
      </c>
      <c r="Q300" s="544">
        <f>$Q$10</f>
        <v>0</v>
      </c>
      <c r="R300" s="544">
        <f>$R$10</f>
        <v>0</v>
      </c>
      <c r="S300" s="544">
        <f>$S$10</f>
        <v>0</v>
      </c>
      <c r="T300" s="579">
        <f>$T$10</f>
        <v>0</v>
      </c>
      <c r="U300" s="582">
        <f>$U$10</f>
        <v>0</v>
      </c>
      <c r="V300" s="544">
        <f>$V$10</f>
        <v>0</v>
      </c>
      <c r="W300" s="579">
        <f>$W$10</f>
        <v>0</v>
      </c>
      <c r="AD300" s="11"/>
      <c r="AE300" s="11"/>
      <c r="AF300" s="11"/>
      <c r="AG300" s="11"/>
      <c r="AH300" s="11"/>
      <c r="AI300" s="11"/>
      <c r="AJ300" s="11"/>
      <c r="AL300" s="412"/>
      <c r="AM300" s="413"/>
      <c r="AN300" s="479"/>
      <c r="AO300" s="479"/>
      <c r="AP300" s="413"/>
      <c r="AQ300" s="413"/>
      <c r="AR300" s="479"/>
      <c r="AS300" s="482"/>
    </row>
    <row r="301" spans="2:45" ht="9" customHeight="1">
      <c r="B301" s="404"/>
      <c r="C301" s="404"/>
      <c r="D301" s="404"/>
      <c r="E301" s="404"/>
      <c r="F301" s="404"/>
      <c r="G301" s="404"/>
      <c r="H301" s="404"/>
      <c r="I301" s="404"/>
      <c r="J301" s="592"/>
      <c r="K301" s="580"/>
      <c r="L301" s="594"/>
      <c r="M301" s="583"/>
      <c r="N301" s="580"/>
      <c r="O301" s="583"/>
      <c r="P301" s="545"/>
      <c r="Q301" s="545"/>
      <c r="R301" s="545"/>
      <c r="S301" s="545"/>
      <c r="T301" s="580"/>
      <c r="U301" s="583"/>
      <c r="V301" s="545"/>
      <c r="W301" s="580"/>
      <c r="AD301" s="11"/>
      <c r="AE301" s="11"/>
      <c r="AF301" s="11"/>
      <c r="AG301" s="11"/>
      <c r="AH301" s="11"/>
      <c r="AI301" s="11"/>
      <c r="AJ301" s="11"/>
      <c r="AL301" s="414"/>
      <c r="AM301" s="415"/>
      <c r="AN301" s="480"/>
      <c r="AO301" s="480"/>
      <c r="AP301" s="415"/>
      <c r="AQ301" s="415"/>
      <c r="AR301" s="480"/>
      <c r="AS301" s="483"/>
    </row>
    <row r="302" spans="2:45" ht="6" customHeight="1">
      <c r="B302" s="406"/>
      <c r="C302" s="406"/>
      <c r="D302" s="406"/>
      <c r="E302" s="406"/>
      <c r="F302" s="406"/>
      <c r="G302" s="406"/>
      <c r="H302" s="406"/>
      <c r="I302" s="406"/>
      <c r="J302" s="592"/>
      <c r="K302" s="581"/>
      <c r="L302" s="595"/>
      <c r="M302" s="584"/>
      <c r="N302" s="581"/>
      <c r="O302" s="584"/>
      <c r="P302" s="546"/>
      <c r="Q302" s="546"/>
      <c r="R302" s="546"/>
      <c r="S302" s="546"/>
      <c r="T302" s="581"/>
      <c r="U302" s="584"/>
      <c r="V302" s="546"/>
      <c r="W302" s="581"/>
    </row>
    <row r="303" spans="2:45" ht="15" customHeight="1">
      <c r="B303" s="457" t="s">
        <v>36</v>
      </c>
      <c r="C303" s="458"/>
      <c r="D303" s="458"/>
      <c r="E303" s="458"/>
      <c r="F303" s="458"/>
      <c r="G303" s="458"/>
      <c r="H303" s="458"/>
      <c r="I303" s="459"/>
      <c r="J303" s="457" t="s">
        <v>6</v>
      </c>
      <c r="K303" s="458"/>
      <c r="L303" s="458"/>
      <c r="M303" s="458"/>
      <c r="N303" s="466"/>
      <c r="O303" s="469" t="s">
        <v>37</v>
      </c>
      <c r="P303" s="458"/>
      <c r="Q303" s="458"/>
      <c r="R303" s="458"/>
      <c r="S303" s="458"/>
      <c r="T303" s="458"/>
      <c r="U303" s="459"/>
      <c r="V303" s="272" t="s">
        <v>348</v>
      </c>
      <c r="W303" s="273"/>
      <c r="X303" s="273"/>
      <c r="Y303" s="472" t="s">
        <v>349</v>
      </c>
      <c r="Z303" s="472"/>
      <c r="AA303" s="472"/>
      <c r="AB303" s="472"/>
      <c r="AC303" s="472"/>
      <c r="AD303" s="472"/>
      <c r="AE303" s="472"/>
      <c r="AF303" s="472"/>
      <c r="AG303" s="472"/>
      <c r="AH303" s="472"/>
      <c r="AI303" s="273"/>
      <c r="AJ303" s="273"/>
      <c r="AK303" s="274"/>
      <c r="AL303" s="596" t="s">
        <v>310</v>
      </c>
      <c r="AM303" s="596"/>
      <c r="AN303" s="473" t="s">
        <v>350</v>
      </c>
      <c r="AO303" s="473"/>
      <c r="AP303" s="473"/>
      <c r="AQ303" s="473"/>
      <c r="AR303" s="473"/>
      <c r="AS303" s="474"/>
    </row>
    <row r="304" spans="2:45" ht="13.9" customHeight="1">
      <c r="B304" s="460"/>
      <c r="C304" s="461"/>
      <c r="D304" s="461"/>
      <c r="E304" s="461"/>
      <c r="F304" s="461"/>
      <c r="G304" s="461"/>
      <c r="H304" s="461"/>
      <c r="I304" s="462"/>
      <c r="J304" s="460"/>
      <c r="K304" s="461"/>
      <c r="L304" s="461"/>
      <c r="M304" s="461"/>
      <c r="N304" s="467"/>
      <c r="O304" s="470"/>
      <c r="P304" s="461"/>
      <c r="Q304" s="461"/>
      <c r="R304" s="461"/>
      <c r="S304" s="461"/>
      <c r="T304" s="461"/>
      <c r="U304" s="462"/>
      <c r="V304" s="420" t="s">
        <v>7</v>
      </c>
      <c r="W304" s="421"/>
      <c r="X304" s="421"/>
      <c r="Y304" s="422"/>
      <c r="Z304" s="426" t="s">
        <v>16</v>
      </c>
      <c r="AA304" s="427"/>
      <c r="AB304" s="427"/>
      <c r="AC304" s="428"/>
      <c r="AD304" s="432" t="s">
        <v>17</v>
      </c>
      <c r="AE304" s="433"/>
      <c r="AF304" s="433"/>
      <c r="AG304" s="434"/>
      <c r="AH304" s="660" t="s">
        <v>60</v>
      </c>
      <c r="AI304" s="478"/>
      <c r="AJ304" s="478"/>
      <c r="AK304" s="481"/>
      <c r="AL304" s="597" t="s">
        <v>38</v>
      </c>
      <c r="AM304" s="597"/>
      <c r="AN304" s="448" t="s">
        <v>19</v>
      </c>
      <c r="AO304" s="449"/>
      <c r="AP304" s="449"/>
      <c r="AQ304" s="449"/>
      <c r="AR304" s="450"/>
      <c r="AS304" s="451"/>
    </row>
    <row r="305" spans="2:45" ht="13.9" customHeight="1">
      <c r="B305" s="463"/>
      <c r="C305" s="464"/>
      <c r="D305" s="464"/>
      <c r="E305" s="464"/>
      <c r="F305" s="464"/>
      <c r="G305" s="464"/>
      <c r="H305" s="464"/>
      <c r="I305" s="465"/>
      <c r="J305" s="463"/>
      <c r="K305" s="464"/>
      <c r="L305" s="464"/>
      <c r="M305" s="464"/>
      <c r="N305" s="468"/>
      <c r="O305" s="471"/>
      <c r="P305" s="464"/>
      <c r="Q305" s="464"/>
      <c r="R305" s="464"/>
      <c r="S305" s="464"/>
      <c r="T305" s="464"/>
      <c r="U305" s="465"/>
      <c r="V305" s="423"/>
      <c r="W305" s="424"/>
      <c r="X305" s="424"/>
      <c r="Y305" s="425"/>
      <c r="Z305" s="429"/>
      <c r="AA305" s="430"/>
      <c r="AB305" s="430"/>
      <c r="AC305" s="431"/>
      <c r="AD305" s="435"/>
      <c r="AE305" s="436"/>
      <c r="AF305" s="436"/>
      <c r="AG305" s="437"/>
      <c r="AH305" s="661"/>
      <c r="AI305" s="480"/>
      <c r="AJ305" s="480"/>
      <c r="AK305" s="483"/>
      <c r="AL305" s="598"/>
      <c r="AM305" s="598"/>
      <c r="AN305" s="454"/>
      <c r="AO305" s="454"/>
      <c r="AP305" s="454"/>
      <c r="AQ305" s="454"/>
      <c r="AR305" s="454"/>
      <c r="AS305" s="455"/>
    </row>
    <row r="306" spans="2:45" ht="18" customHeight="1">
      <c r="B306" s="653" t="e">
        <f>'報告書（事業主控）記載用'!#REF!</f>
        <v>#REF!</v>
      </c>
      <c r="C306" s="654"/>
      <c r="D306" s="654"/>
      <c r="E306" s="654"/>
      <c r="F306" s="654"/>
      <c r="G306" s="654"/>
      <c r="H306" s="654"/>
      <c r="I306" s="655"/>
      <c r="J306" s="653" t="e">
        <f>'報告書（事業主控）記載用'!#REF!</f>
        <v>#REF!</v>
      </c>
      <c r="K306" s="654"/>
      <c r="L306" s="654"/>
      <c r="M306" s="654"/>
      <c r="N306" s="656"/>
      <c r="O306" s="277" t="e">
        <f>'報告書（事業主控）記載用'!#REF!</f>
        <v>#REF!</v>
      </c>
      <c r="P306" s="278" t="s">
        <v>31</v>
      </c>
      <c r="Q306" s="277" t="e">
        <f>'報告書（事業主控）記載用'!#REF!</f>
        <v>#REF!</v>
      </c>
      <c r="R306" s="278" t="s">
        <v>32</v>
      </c>
      <c r="S306" s="277" t="e">
        <f>'報告書（事業主控）記載用'!#REF!</f>
        <v>#REF!</v>
      </c>
      <c r="T306" s="506" t="s">
        <v>33</v>
      </c>
      <c r="U306" s="506"/>
      <c r="V306" s="633" t="e">
        <f>'報告書（事業主控）記載用'!#REF!</f>
        <v>#REF!</v>
      </c>
      <c r="W306" s="634"/>
      <c r="X306" s="634"/>
      <c r="Y306" s="279" t="s">
        <v>8</v>
      </c>
      <c r="Z306" s="285"/>
      <c r="AA306" s="286"/>
      <c r="AB306" s="286"/>
      <c r="AC306" s="279" t="s">
        <v>8</v>
      </c>
      <c r="AD306" s="285"/>
      <c r="AE306" s="286"/>
      <c r="AF306" s="286"/>
      <c r="AG306" s="282" t="s">
        <v>8</v>
      </c>
      <c r="AH306" s="662" t="e">
        <f>'報告書（事業主控）記載用'!#REF!</f>
        <v>#REF!</v>
      </c>
      <c r="AI306" s="663"/>
      <c r="AJ306" s="663"/>
      <c r="AK306" s="664"/>
      <c r="AL306" s="285"/>
      <c r="AM306" s="287"/>
      <c r="AN306" s="630" t="e">
        <f>'報告書（事業主控）記載用'!#REF!</f>
        <v>#REF!</v>
      </c>
      <c r="AO306" s="631"/>
      <c r="AP306" s="631"/>
      <c r="AQ306" s="631"/>
      <c r="AR306" s="631"/>
      <c r="AS306" s="282" t="s">
        <v>8</v>
      </c>
    </row>
    <row r="307" spans="2:45" ht="18" customHeight="1">
      <c r="B307" s="647"/>
      <c r="C307" s="648"/>
      <c r="D307" s="648"/>
      <c r="E307" s="648"/>
      <c r="F307" s="648"/>
      <c r="G307" s="648"/>
      <c r="H307" s="648"/>
      <c r="I307" s="649"/>
      <c r="J307" s="647"/>
      <c r="K307" s="648"/>
      <c r="L307" s="648"/>
      <c r="M307" s="648"/>
      <c r="N307" s="651"/>
      <c r="O307" s="33" t="e">
        <f>'報告書（事業主控）記載用'!#REF!</f>
        <v>#REF!</v>
      </c>
      <c r="P307" s="237" t="s">
        <v>31</v>
      </c>
      <c r="Q307" s="33" t="e">
        <f>'報告書（事業主控）記載用'!#REF!</f>
        <v>#REF!</v>
      </c>
      <c r="R307" s="237" t="s">
        <v>32</v>
      </c>
      <c r="S307" s="33" t="e">
        <f>'報告書（事業主控）記載用'!#REF!</f>
        <v>#REF!</v>
      </c>
      <c r="T307" s="652" t="s">
        <v>34</v>
      </c>
      <c r="U307" s="652"/>
      <c r="V307" s="623" t="e">
        <f>'報告書（事業主控）記載用'!#REF!</f>
        <v>#REF!</v>
      </c>
      <c r="W307" s="624"/>
      <c r="X307" s="624"/>
      <c r="Y307" s="624"/>
      <c r="Z307" s="623" t="e">
        <f>'報告書（事業主控）記載用'!#REF!</f>
        <v>#REF!</v>
      </c>
      <c r="AA307" s="624"/>
      <c r="AB307" s="624"/>
      <c r="AC307" s="624"/>
      <c r="AD307" s="623" t="e">
        <f>'報告書（事業主控）記載用'!#REF!</f>
        <v>#REF!</v>
      </c>
      <c r="AE307" s="624"/>
      <c r="AF307" s="624"/>
      <c r="AG307" s="626"/>
      <c r="AH307" s="627" t="e">
        <f>'報告書（事業主控）記載用'!#REF!</f>
        <v>#REF!</v>
      </c>
      <c r="AI307" s="628"/>
      <c r="AJ307" s="628"/>
      <c r="AK307" s="629"/>
      <c r="AL307" s="494" t="e">
        <f>'報告書（事業主控）記載用'!#REF!</f>
        <v>#REF!</v>
      </c>
      <c r="AM307" s="625"/>
      <c r="AN307" s="623" t="e">
        <f>'報告書（事業主控）記載用'!#REF!</f>
        <v>#REF!</v>
      </c>
      <c r="AO307" s="624"/>
      <c r="AP307" s="624"/>
      <c r="AQ307" s="624"/>
      <c r="AR307" s="624"/>
      <c r="AS307" s="240"/>
    </row>
    <row r="308" spans="2:45" ht="18" customHeight="1">
      <c r="B308" s="644" t="e">
        <f>'報告書（事業主控）記載用'!#REF!</f>
        <v>#REF!</v>
      </c>
      <c r="C308" s="645"/>
      <c r="D308" s="645"/>
      <c r="E308" s="645"/>
      <c r="F308" s="645"/>
      <c r="G308" s="645"/>
      <c r="H308" s="645"/>
      <c r="I308" s="646"/>
      <c r="J308" s="644" t="e">
        <f>'報告書（事業主控）記載用'!#REF!</f>
        <v>#REF!</v>
      </c>
      <c r="K308" s="645"/>
      <c r="L308" s="645"/>
      <c r="M308" s="645"/>
      <c r="N308" s="650"/>
      <c r="O308" s="32" t="e">
        <f>'報告書（事業主控）記載用'!#REF!</f>
        <v>#REF!</v>
      </c>
      <c r="P308" s="11" t="s">
        <v>31</v>
      </c>
      <c r="Q308" s="32" t="e">
        <f>'報告書（事業主控）記載用'!#REF!</f>
        <v>#REF!</v>
      </c>
      <c r="R308" s="11" t="s">
        <v>32</v>
      </c>
      <c r="S308" s="32" t="e">
        <f>'報告書（事業主控）記載用'!#REF!</f>
        <v>#REF!</v>
      </c>
      <c r="T308" s="512" t="s">
        <v>33</v>
      </c>
      <c r="U308" s="512"/>
      <c r="V308" s="633" t="e">
        <f>'報告書（事業主控）記載用'!#REF!</f>
        <v>#REF!</v>
      </c>
      <c r="W308" s="634"/>
      <c r="X308" s="634"/>
      <c r="Y308" s="284"/>
      <c r="Z308" s="285"/>
      <c r="AA308" s="286"/>
      <c r="AB308" s="286"/>
      <c r="AC308" s="284"/>
      <c r="AD308" s="285"/>
      <c r="AE308" s="286"/>
      <c r="AF308" s="286"/>
      <c r="AG308" s="284"/>
      <c r="AH308" s="630" t="e">
        <f>'報告書（事業主控）記載用'!#REF!</f>
        <v>#REF!</v>
      </c>
      <c r="AI308" s="631"/>
      <c r="AJ308" s="631"/>
      <c r="AK308" s="632"/>
      <c r="AL308" s="285"/>
      <c r="AM308" s="287"/>
      <c r="AN308" s="630" t="e">
        <f>'報告書（事業主控）記載用'!#REF!</f>
        <v>#REF!</v>
      </c>
      <c r="AO308" s="631"/>
      <c r="AP308" s="631"/>
      <c r="AQ308" s="631"/>
      <c r="AR308" s="631"/>
      <c r="AS308" s="288"/>
    </row>
    <row r="309" spans="2:45" ht="18" customHeight="1">
      <c r="B309" s="647"/>
      <c r="C309" s="648"/>
      <c r="D309" s="648"/>
      <c r="E309" s="648"/>
      <c r="F309" s="648"/>
      <c r="G309" s="648"/>
      <c r="H309" s="648"/>
      <c r="I309" s="649"/>
      <c r="J309" s="647"/>
      <c r="K309" s="648"/>
      <c r="L309" s="648"/>
      <c r="M309" s="648"/>
      <c r="N309" s="651"/>
      <c r="O309" s="33" t="e">
        <f>'報告書（事業主控）記載用'!#REF!</f>
        <v>#REF!</v>
      </c>
      <c r="P309" s="237" t="s">
        <v>31</v>
      </c>
      <c r="Q309" s="33" t="e">
        <f>'報告書（事業主控）記載用'!#REF!</f>
        <v>#REF!</v>
      </c>
      <c r="R309" s="237" t="s">
        <v>32</v>
      </c>
      <c r="S309" s="33" t="e">
        <f>'報告書（事業主控）記載用'!#REF!</f>
        <v>#REF!</v>
      </c>
      <c r="T309" s="652" t="s">
        <v>34</v>
      </c>
      <c r="U309" s="652"/>
      <c r="V309" s="627" t="e">
        <f>'報告書（事業主控）記載用'!#REF!</f>
        <v>#REF!</v>
      </c>
      <c r="W309" s="628"/>
      <c r="X309" s="628"/>
      <c r="Y309" s="628"/>
      <c r="Z309" s="627" t="e">
        <f>'報告書（事業主控）記載用'!#REF!</f>
        <v>#REF!</v>
      </c>
      <c r="AA309" s="628"/>
      <c r="AB309" s="628"/>
      <c r="AC309" s="628"/>
      <c r="AD309" s="627" t="e">
        <f>'報告書（事業主控）記載用'!#REF!</f>
        <v>#REF!</v>
      </c>
      <c r="AE309" s="628"/>
      <c r="AF309" s="628"/>
      <c r="AG309" s="628"/>
      <c r="AH309" s="627" t="e">
        <f>'報告書（事業主控）記載用'!#REF!</f>
        <v>#REF!</v>
      </c>
      <c r="AI309" s="628"/>
      <c r="AJ309" s="628"/>
      <c r="AK309" s="629"/>
      <c r="AL309" s="494" t="e">
        <f>'報告書（事業主控）記載用'!#REF!</f>
        <v>#REF!</v>
      </c>
      <c r="AM309" s="625"/>
      <c r="AN309" s="623" t="e">
        <f>'報告書（事業主控）記載用'!#REF!</f>
        <v>#REF!</v>
      </c>
      <c r="AO309" s="624"/>
      <c r="AP309" s="624"/>
      <c r="AQ309" s="624"/>
      <c r="AR309" s="624"/>
      <c r="AS309" s="240"/>
    </row>
    <row r="310" spans="2:45" ht="18" customHeight="1">
      <c r="B310" s="644" t="e">
        <f>'報告書（事業主控）記載用'!#REF!</f>
        <v>#REF!</v>
      </c>
      <c r="C310" s="645"/>
      <c r="D310" s="645"/>
      <c r="E310" s="645"/>
      <c r="F310" s="645"/>
      <c r="G310" s="645"/>
      <c r="H310" s="645"/>
      <c r="I310" s="646"/>
      <c r="J310" s="644" t="e">
        <f>'報告書（事業主控）記載用'!#REF!</f>
        <v>#REF!</v>
      </c>
      <c r="K310" s="645"/>
      <c r="L310" s="645"/>
      <c r="M310" s="645"/>
      <c r="N310" s="650"/>
      <c r="O310" s="32" t="e">
        <f>'報告書（事業主控）記載用'!#REF!</f>
        <v>#REF!</v>
      </c>
      <c r="P310" s="11" t="s">
        <v>31</v>
      </c>
      <c r="Q310" s="32" t="e">
        <f>'報告書（事業主控）記載用'!#REF!</f>
        <v>#REF!</v>
      </c>
      <c r="R310" s="11" t="s">
        <v>32</v>
      </c>
      <c r="S310" s="32" t="e">
        <f>'報告書（事業主控）記載用'!#REF!</f>
        <v>#REF!</v>
      </c>
      <c r="T310" s="512" t="s">
        <v>33</v>
      </c>
      <c r="U310" s="512"/>
      <c r="V310" s="633" t="e">
        <f>'報告書（事業主控）記載用'!#REF!</f>
        <v>#REF!</v>
      </c>
      <c r="W310" s="634"/>
      <c r="X310" s="634"/>
      <c r="Y310" s="284"/>
      <c r="Z310" s="285"/>
      <c r="AA310" s="286"/>
      <c r="AB310" s="286"/>
      <c r="AC310" s="284"/>
      <c r="AD310" s="285"/>
      <c r="AE310" s="286"/>
      <c r="AF310" s="286"/>
      <c r="AG310" s="284"/>
      <c r="AH310" s="630" t="e">
        <f>'報告書（事業主控）記載用'!#REF!</f>
        <v>#REF!</v>
      </c>
      <c r="AI310" s="631"/>
      <c r="AJ310" s="631"/>
      <c r="AK310" s="632"/>
      <c r="AL310" s="285"/>
      <c r="AM310" s="287"/>
      <c r="AN310" s="630" t="e">
        <f>'報告書（事業主控）記載用'!#REF!</f>
        <v>#REF!</v>
      </c>
      <c r="AO310" s="631"/>
      <c r="AP310" s="631"/>
      <c r="AQ310" s="631"/>
      <c r="AR310" s="631"/>
      <c r="AS310" s="288"/>
    </row>
    <row r="311" spans="2:45" ht="18" customHeight="1">
      <c r="B311" s="647"/>
      <c r="C311" s="648"/>
      <c r="D311" s="648"/>
      <c r="E311" s="648"/>
      <c r="F311" s="648"/>
      <c r="G311" s="648"/>
      <c r="H311" s="648"/>
      <c r="I311" s="649"/>
      <c r="J311" s="647"/>
      <c r="K311" s="648"/>
      <c r="L311" s="648"/>
      <c r="M311" s="648"/>
      <c r="N311" s="651"/>
      <c r="O311" s="33" t="e">
        <f>'報告書（事業主控）記載用'!#REF!</f>
        <v>#REF!</v>
      </c>
      <c r="P311" s="237" t="s">
        <v>31</v>
      </c>
      <c r="Q311" s="33" t="e">
        <f>'報告書（事業主控）記載用'!#REF!</f>
        <v>#REF!</v>
      </c>
      <c r="R311" s="237" t="s">
        <v>32</v>
      </c>
      <c r="S311" s="33" t="e">
        <f>'報告書（事業主控）記載用'!#REF!</f>
        <v>#REF!</v>
      </c>
      <c r="T311" s="652" t="s">
        <v>34</v>
      </c>
      <c r="U311" s="652"/>
      <c r="V311" s="627" t="e">
        <f>'報告書（事業主控）記載用'!#REF!</f>
        <v>#REF!</v>
      </c>
      <c r="W311" s="628"/>
      <c r="X311" s="628"/>
      <c r="Y311" s="628"/>
      <c r="Z311" s="627" t="e">
        <f>'報告書（事業主控）記載用'!#REF!</f>
        <v>#REF!</v>
      </c>
      <c r="AA311" s="628"/>
      <c r="AB311" s="628"/>
      <c r="AC311" s="628"/>
      <c r="AD311" s="627" t="e">
        <f>'報告書（事業主控）記載用'!#REF!</f>
        <v>#REF!</v>
      </c>
      <c r="AE311" s="628"/>
      <c r="AF311" s="628"/>
      <c r="AG311" s="628"/>
      <c r="AH311" s="627" t="e">
        <f>'報告書（事業主控）記載用'!#REF!</f>
        <v>#REF!</v>
      </c>
      <c r="AI311" s="628"/>
      <c r="AJ311" s="628"/>
      <c r="AK311" s="629"/>
      <c r="AL311" s="494" t="e">
        <f>'報告書（事業主控）記載用'!#REF!</f>
        <v>#REF!</v>
      </c>
      <c r="AM311" s="625"/>
      <c r="AN311" s="623" t="e">
        <f>'報告書（事業主控）記載用'!#REF!</f>
        <v>#REF!</v>
      </c>
      <c r="AO311" s="624"/>
      <c r="AP311" s="624"/>
      <c r="AQ311" s="624"/>
      <c r="AR311" s="624"/>
      <c r="AS311" s="240"/>
    </row>
    <row r="312" spans="2:45" ht="18" customHeight="1">
      <c r="B312" s="644" t="e">
        <f>'報告書（事業主控）記載用'!#REF!</f>
        <v>#REF!</v>
      </c>
      <c r="C312" s="645"/>
      <c r="D312" s="645"/>
      <c r="E312" s="645"/>
      <c r="F312" s="645"/>
      <c r="G312" s="645"/>
      <c r="H312" s="645"/>
      <c r="I312" s="646"/>
      <c r="J312" s="644" t="e">
        <f>'報告書（事業主控）記載用'!#REF!</f>
        <v>#REF!</v>
      </c>
      <c r="K312" s="645"/>
      <c r="L312" s="645"/>
      <c r="M312" s="645"/>
      <c r="N312" s="650"/>
      <c r="O312" s="32" t="e">
        <f>'報告書（事業主控）記載用'!#REF!</f>
        <v>#REF!</v>
      </c>
      <c r="P312" s="11" t="s">
        <v>31</v>
      </c>
      <c r="Q312" s="32" t="e">
        <f>'報告書（事業主控）記載用'!#REF!</f>
        <v>#REF!</v>
      </c>
      <c r="R312" s="11" t="s">
        <v>32</v>
      </c>
      <c r="S312" s="32" t="e">
        <f>'報告書（事業主控）記載用'!#REF!</f>
        <v>#REF!</v>
      </c>
      <c r="T312" s="512" t="s">
        <v>33</v>
      </c>
      <c r="U312" s="512"/>
      <c r="V312" s="633" t="e">
        <f>'報告書（事業主控）記載用'!#REF!</f>
        <v>#REF!</v>
      </c>
      <c r="W312" s="634"/>
      <c r="X312" s="634"/>
      <c r="Y312" s="284"/>
      <c r="Z312" s="285"/>
      <c r="AA312" s="286"/>
      <c r="AB312" s="286"/>
      <c r="AC312" s="284"/>
      <c r="AD312" s="285"/>
      <c r="AE312" s="286"/>
      <c r="AF312" s="286"/>
      <c r="AG312" s="284"/>
      <c r="AH312" s="630" t="e">
        <f>'報告書（事業主控）記載用'!#REF!</f>
        <v>#REF!</v>
      </c>
      <c r="AI312" s="631"/>
      <c r="AJ312" s="631"/>
      <c r="AK312" s="632"/>
      <c r="AL312" s="285"/>
      <c r="AM312" s="287"/>
      <c r="AN312" s="630" t="e">
        <f>'報告書（事業主控）記載用'!#REF!</f>
        <v>#REF!</v>
      </c>
      <c r="AO312" s="631"/>
      <c r="AP312" s="631"/>
      <c r="AQ312" s="631"/>
      <c r="AR312" s="631"/>
      <c r="AS312" s="288"/>
    </row>
    <row r="313" spans="2:45" ht="18" customHeight="1">
      <c r="B313" s="647"/>
      <c r="C313" s="648"/>
      <c r="D313" s="648"/>
      <c r="E313" s="648"/>
      <c r="F313" s="648"/>
      <c r="G313" s="648"/>
      <c r="H313" s="648"/>
      <c r="I313" s="649"/>
      <c r="J313" s="647"/>
      <c r="K313" s="648"/>
      <c r="L313" s="648"/>
      <c r="M313" s="648"/>
      <c r="N313" s="651"/>
      <c r="O313" s="33" t="e">
        <f>'報告書（事業主控）記載用'!#REF!</f>
        <v>#REF!</v>
      </c>
      <c r="P313" s="237" t="s">
        <v>31</v>
      </c>
      <c r="Q313" s="33" t="e">
        <f>'報告書（事業主控）記載用'!#REF!</f>
        <v>#REF!</v>
      </c>
      <c r="R313" s="237" t="s">
        <v>32</v>
      </c>
      <c r="S313" s="33" t="e">
        <f>'報告書（事業主控）記載用'!#REF!</f>
        <v>#REF!</v>
      </c>
      <c r="T313" s="652" t="s">
        <v>34</v>
      </c>
      <c r="U313" s="652"/>
      <c r="V313" s="627" t="e">
        <f>'報告書（事業主控）記載用'!#REF!</f>
        <v>#REF!</v>
      </c>
      <c r="W313" s="628"/>
      <c r="X313" s="628"/>
      <c r="Y313" s="628"/>
      <c r="Z313" s="627" t="e">
        <f>'報告書（事業主控）記載用'!#REF!</f>
        <v>#REF!</v>
      </c>
      <c r="AA313" s="628"/>
      <c r="AB313" s="628"/>
      <c r="AC313" s="628"/>
      <c r="AD313" s="627" t="e">
        <f>'報告書（事業主控）記載用'!#REF!</f>
        <v>#REF!</v>
      </c>
      <c r="AE313" s="628"/>
      <c r="AF313" s="628"/>
      <c r="AG313" s="628"/>
      <c r="AH313" s="627" t="e">
        <f>'報告書（事業主控）記載用'!#REF!</f>
        <v>#REF!</v>
      </c>
      <c r="AI313" s="628"/>
      <c r="AJ313" s="628"/>
      <c r="AK313" s="629"/>
      <c r="AL313" s="494" t="e">
        <f>'報告書（事業主控）記載用'!#REF!</f>
        <v>#REF!</v>
      </c>
      <c r="AM313" s="625"/>
      <c r="AN313" s="623" t="e">
        <f>'報告書（事業主控）記載用'!#REF!</f>
        <v>#REF!</v>
      </c>
      <c r="AO313" s="624"/>
      <c r="AP313" s="624"/>
      <c r="AQ313" s="624"/>
      <c r="AR313" s="624"/>
      <c r="AS313" s="240"/>
    </row>
    <row r="314" spans="2:45" ht="18" customHeight="1">
      <c r="B314" s="644" t="e">
        <f>'報告書（事業主控）記載用'!#REF!</f>
        <v>#REF!</v>
      </c>
      <c r="C314" s="645"/>
      <c r="D314" s="645"/>
      <c r="E314" s="645"/>
      <c r="F314" s="645"/>
      <c r="G314" s="645"/>
      <c r="H314" s="645"/>
      <c r="I314" s="646"/>
      <c r="J314" s="644" t="e">
        <f>'報告書（事業主控）記載用'!#REF!</f>
        <v>#REF!</v>
      </c>
      <c r="K314" s="645"/>
      <c r="L314" s="645"/>
      <c r="M314" s="645"/>
      <c r="N314" s="650"/>
      <c r="O314" s="32" t="e">
        <f>'報告書（事業主控）記載用'!#REF!</f>
        <v>#REF!</v>
      </c>
      <c r="P314" s="11" t="s">
        <v>31</v>
      </c>
      <c r="Q314" s="32" t="e">
        <f>'報告書（事業主控）記載用'!#REF!</f>
        <v>#REF!</v>
      </c>
      <c r="R314" s="11" t="s">
        <v>32</v>
      </c>
      <c r="S314" s="32" t="e">
        <f>'報告書（事業主控）記載用'!#REF!</f>
        <v>#REF!</v>
      </c>
      <c r="T314" s="512" t="s">
        <v>33</v>
      </c>
      <c r="U314" s="512"/>
      <c r="V314" s="633" t="e">
        <f>'報告書（事業主控）記載用'!#REF!</f>
        <v>#REF!</v>
      </c>
      <c r="W314" s="634"/>
      <c r="X314" s="634"/>
      <c r="Y314" s="284"/>
      <c r="Z314" s="285"/>
      <c r="AA314" s="286"/>
      <c r="AB314" s="286"/>
      <c r="AC314" s="284"/>
      <c r="AD314" s="285"/>
      <c r="AE314" s="286"/>
      <c r="AF314" s="286"/>
      <c r="AG314" s="284"/>
      <c r="AH314" s="630" t="e">
        <f>'報告書（事業主控）記載用'!#REF!</f>
        <v>#REF!</v>
      </c>
      <c r="AI314" s="631"/>
      <c r="AJ314" s="631"/>
      <c r="AK314" s="632"/>
      <c r="AL314" s="285"/>
      <c r="AM314" s="287"/>
      <c r="AN314" s="630" t="e">
        <f>'報告書（事業主控）記載用'!#REF!</f>
        <v>#REF!</v>
      </c>
      <c r="AO314" s="631"/>
      <c r="AP314" s="631"/>
      <c r="AQ314" s="631"/>
      <c r="AR314" s="631"/>
      <c r="AS314" s="288"/>
    </row>
    <row r="315" spans="2:45" ht="18" customHeight="1">
      <c r="B315" s="647"/>
      <c r="C315" s="648"/>
      <c r="D315" s="648"/>
      <c r="E315" s="648"/>
      <c r="F315" s="648"/>
      <c r="G315" s="648"/>
      <c r="H315" s="648"/>
      <c r="I315" s="649"/>
      <c r="J315" s="647"/>
      <c r="K315" s="648"/>
      <c r="L315" s="648"/>
      <c r="M315" s="648"/>
      <c r="N315" s="651"/>
      <c r="O315" s="33" t="e">
        <f>'報告書（事業主控）記載用'!#REF!</f>
        <v>#REF!</v>
      </c>
      <c r="P315" s="237" t="s">
        <v>31</v>
      </c>
      <c r="Q315" s="33" t="e">
        <f>'報告書（事業主控）記載用'!#REF!</f>
        <v>#REF!</v>
      </c>
      <c r="R315" s="237" t="s">
        <v>32</v>
      </c>
      <c r="S315" s="33" t="e">
        <f>'報告書（事業主控）記載用'!#REF!</f>
        <v>#REF!</v>
      </c>
      <c r="T315" s="652" t="s">
        <v>34</v>
      </c>
      <c r="U315" s="652"/>
      <c r="V315" s="627" t="e">
        <f>'報告書（事業主控）記載用'!#REF!</f>
        <v>#REF!</v>
      </c>
      <c r="W315" s="628"/>
      <c r="X315" s="628"/>
      <c r="Y315" s="628"/>
      <c r="Z315" s="627" t="e">
        <f>'報告書（事業主控）記載用'!#REF!</f>
        <v>#REF!</v>
      </c>
      <c r="AA315" s="628"/>
      <c r="AB315" s="628"/>
      <c r="AC315" s="628"/>
      <c r="AD315" s="627" t="e">
        <f>'報告書（事業主控）記載用'!#REF!</f>
        <v>#REF!</v>
      </c>
      <c r="AE315" s="628"/>
      <c r="AF315" s="628"/>
      <c r="AG315" s="628"/>
      <c r="AH315" s="627" t="e">
        <f>'報告書（事業主控）記載用'!#REF!</f>
        <v>#REF!</v>
      </c>
      <c r="AI315" s="628"/>
      <c r="AJ315" s="628"/>
      <c r="AK315" s="629"/>
      <c r="AL315" s="494" t="e">
        <f>'報告書（事業主控）記載用'!#REF!</f>
        <v>#REF!</v>
      </c>
      <c r="AM315" s="625"/>
      <c r="AN315" s="623" t="e">
        <f>'報告書（事業主控）記載用'!#REF!</f>
        <v>#REF!</v>
      </c>
      <c r="AO315" s="624"/>
      <c r="AP315" s="624"/>
      <c r="AQ315" s="624"/>
      <c r="AR315" s="624"/>
      <c r="AS315" s="240"/>
    </row>
    <row r="316" spans="2:45" ht="18" customHeight="1">
      <c r="B316" s="644" t="e">
        <f>'報告書（事業主控）記載用'!#REF!</f>
        <v>#REF!</v>
      </c>
      <c r="C316" s="645"/>
      <c r="D316" s="645"/>
      <c r="E316" s="645"/>
      <c r="F316" s="645"/>
      <c r="G316" s="645"/>
      <c r="H316" s="645"/>
      <c r="I316" s="646"/>
      <c r="J316" s="644" t="e">
        <f>'報告書（事業主控）記載用'!#REF!</f>
        <v>#REF!</v>
      </c>
      <c r="K316" s="645"/>
      <c r="L316" s="645"/>
      <c r="M316" s="645"/>
      <c r="N316" s="650"/>
      <c r="O316" s="32" t="e">
        <f>'報告書（事業主控）記載用'!#REF!</f>
        <v>#REF!</v>
      </c>
      <c r="P316" s="11" t="s">
        <v>31</v>
      </c>
      <c r="Q316" s="32" t="e">
        <f>'報告書（事業主控）記載用'!#REF!</f>
        <v>#REF!</v>
      </c>
      <c r="R316" s="11" t="s">
        <v>32</v>
      </c>
      <c r="S316" s="32" t="e">
        <f>'報告書（事業主控）記載用'!#REF!</f>
        <v>#REF!</v>
      </c>
      <c r="T316" s="512" t="s">
        <v>33</v>
      </c>
      <c r="U316" s="512"/>
      <c r="V316" s="633" t="e">
        <f>'報告書（事業主控）記載用'!#REF!</f>
        <v>#REF!</v>
      </c>
      <c r="W316" s="634"/>
      <c r="X316" s="634"/>
      <c r="Y316" s="284"/>
      <c r="Z316" s="285"/>
      <c r="AA316" s="286"/>
      <c r="AB316" s="286"/>
      <c r="AC316" s="284"/>
      <c r="AD316" s="285"/>
      <c r="AE316" s="286"/>
      <c r="AF316" s="286"/>
      <c r="AG316" s="284"/>
      <c r="AH316" s="630" t="e">
        <f>'報告書（事業主控）記載用'!#REF!</f>
        <v>#REF!</v>
      </c>
      <c r="AI316" s="631"/>
      <c r="AJ316" s="631"/>
      <c r="AK316" s="632"/>
      <c r="AL316" s="285"/>
      <c r="AM316" s="287"/>
      <c r="AN316" s="630" t="e">
        <f>'報告書（事業主控）記載用'!#REF!</f>
        <v>#REF!</v>
      </c>
      <c r="AO316" s="631"/>
      <c r="AP316" s="631"/>
      <c r="AQ316" s="631"/>
      <c r="AR316" s="631"/>
      <c r="AS316" s="288"/>
    </row>
    <row r="317" spans="2:45" ht="18" customHeight="1">
      <c r="B317" s="647"/>
      <c r="C317" s="648"/>
      <c r="D317" s="648"/>
      <c r="E317" s="648"/>
      <c r="F317" s="648"/>
      <c r="G317" s="648"/>
      <c r="H317" s="648"/>
      <c r="I317" s="649"/>
      <c r="J317" s="647"/>
      <c r="K317" s="648"/>
      <c r="L317" s="648"/>
      <c r="M317" s="648"/>
      <c r="N317" s="651"/>
      <c r="O317" s="33" t="e">
        <f>'報告書（事業主控）記載用'!#REF!</f>
        <v>#REF!</v>
      </c>
      <c r="P317" s="237" t="s">
        <v>31</v>
      </c>
      <c r="Q317" s="33" t="e">
        <f>'報告書（事業主控）記載用'!#REF!</f>
        <v>#REF!</v>
      </c>
      <c r="R317" s="237" t="s">
        <v>32</v>
      </c>
      <c r="S317" s="33" t="e">
        <f>'報告書（事業主控）記載用'!#REF!</f>
        <v>#REF!</v>
      </c>
      <c r="T317" s="652" t="s">
        <v>34</v>
      </c>
      <c r="U317" s="652"/>
      <c r="V317" s="627" t="e">
        <f>'報告書（事業主控）記載用'!#REF!</f>
        <v>#REF!</v>
      </c>
      <c r="W317" s="628"/>
      <c r="X317" s="628"/>
      <c r="Y317" s="628"/>
      <c r="Z317" s="627" t="e">
        <f>'報告書（事業主控）記載用'!#REF!</f>
        <v>#REF!</v>
      </c>
      <c r="AA317" s="628"/>
      <c r="AB317" s="628"/>
      <c r="AC317" s="628"/>
      <c r="AD317" s="627" t="e">
        <f>'報告書（事業主控）記載用'!#REF!</f>
        <v>#REF!</v>
      </c>
      <c r="AE317" s="628"/>
      <c r="AF317" s="628"/>
      <c r="AG317" s="628"/>
      <c r="AH317" s="627" t="e">
        <f>'報告書（事業主控）記載用'!#REF!</f>
        <v>#REF!</v>
      </c>
      <c r="AI317" s="628"/>
      <c r="AJ317" s="628"/>
      <c r="AK317" s="629"/>
      <c r="AL317" s="494" t="e">
        <f>'報告書（事業主控）記載用'!#REF!</f>
        <v>#REF!</v>
      </c>
      <c r="AM317" s="625"/>
      <c r="AN317" s="623" t="e">
        <f>'報告書（事業主控）記載用'!#REF!</f>
        <v>#REF!</v>
      </c>
      <c r="AO317" s="624"/>
      <c r="AP317" s="624"/>
      <c r="AQ317" s="624"/>
      <c r="AR317" s="624"/>
      <c r="AS317" s="240"/>
    </row>
    <row r="318" spans="2:45" ht="18" customHeight="1">
      <c r="B318" s="644" t="e">
        <f>'報告書（事業主控）記載用'!#REF!</f>
        <v>#REF!</v>
      </c>
      <c r="C318" s="645"/>
      <c r="D318" s="645"/>
      <c r="E318" s="645"/>
      <c r="F318" s="645"/>
      <c r="G318" s="645"/>
      <c r="H318" s="645"/>
      <c r="I318" s="646"/>
      <c r="J318" s="644" t="e">
        <f>'報告書（事業主控）記載用'!#REF!</f>
        <v>#REF!</v>
      </c>
      <c r="K318" s="645"/>
      <c r="L318" s="645"/>
      <c r="M318" s="645"/>
      <c r="N318" s="650"/>
      <c r="O318" s="32" t="e">
        <f>'報告書（事業主控）記載用'!#REF!</f>
        <v>#REF!</v>
      </c>
      <c r="P318" s="11" t="s">
        <v>31</v>
      </c>
      <c r="Q318" s="32" t="e">
        <f>'報告書（事業主控）記載用'!#REF!</f>
        <v>#REF!</v>
      </c>
      <c r="R318" s="11" t="s">
        <v>32</v>
      </c>
      <c r="S318" s="32" t="e">
        <f>'報告書（事業主控）記載用'!#REF!</f>
        <v>#REF!</v>
      </c>
      <c r="T318" s="512" t="s">
        <v>33</v>
      </c>
      <c r="U318" s="512"/>
      <c r="V318" s="633" t="e">
        <f>'報告書（事業主控）記載用'!#REF!</f>
        <v>#REF!</v>
      </c>
      <c r="W318" s="634"/>
      <c r="X318" s="634"/>
      <c r="Y318" s="284"/>
      <c r="Z318" s="285"/>
      <c r="AA318" s="286"/>
      <c r="AB318" s="286"/>
      <c r="AC318" s="284"/>
      <c r="AD318" s="285"/>
      <c r="AE318" s="286"/>
      <c r="AF318" s="286"/>
      <c r="AG318" s="284"/>
      <c r="AH318" s="630" t="e">
        <f>'報告書（事業主控）記載用'!#REF!</f>
        <v>#REF!</v>
      </c>
      <c r="AI318" s="631"/>
      <c r="AJ318" s="631"/>
      <c r="AK318" s="632"/>
      <c r="AL318" s="285"/>
      <c r="AM318" s="287"/>
      <c r="AN318" s="630" t="e">
        <f>'報告書（事業主控）記載用'!#REF!</f>
        <v>#REF!</v>
      </c>
      <c r="AO318" s="631"/>
      <c r="AP318" s="631"/>
      <c r="AQ318" s="631"/>
      <c r="AR318" s="631"/>
      <c r="AS318" s="288"/>
    </row>
    <row r="319" spans="2:45" ht="18" customHeight="1">
      <c r="B319" s="647"/>
      <c r="C319" s="648"/>
      <c r="D319" s="648"/>
      <c r="E319" s="648"/>
      <c r="F319" s="648"/>
      <c r="G319" s="648"/>
      <c r="H319" s="648"/>
      <c r="I319" s="649"/>
      <c r="J319" s="647"/>
      <c r="K319" s="648"/>
      <c r="L319" s="648"/>
      <c r="M319" s="648"/>
      <c r="N319" s="651"/>
      <c r="O319" s="33" t="e">
        <f>'報告書（事業主控）記載用'!#REF!</f>
        <v>#REF!</v>
      </c>
      <c r="P319" s="237" t="s">
        <v>31</v>
      </c>
      <c r="Q319" s="33" t="e">
        <f>'報告書（事業主控）記載用'!#REF!</f>
        <v>#REF!</v>
      </c>
      <c r="R319" s="237" t="s">
        <v>32</v>
      </c>
      <c r="S319" s="33" t="e">
        <f>'報告書（事業主控）記載用'!#REF!</f>
        <v>#REF!</v>
      </c>
      <c r="T319" s="652" t="s">
        <v>34</v>
      </c>
      <c r="U319" s="652"/>
      <c r="V319" s="627" t="e">
        <f>'報告書（事業主控）記載用'!#REF!</f>
        <v>#REF!</v>
      </c>
      <c r="W319" s="628"/>
      <c r="X319" s="628"/>
      <c r="Y319" s="628"/>
      <c r="Z319" s="627" t="e">
        <f>'報告書（事業主控）記載用'!#REF!</f>
        <v>#REF!</v>
      </c>
      <c r="AA319" s="628"/>
      <c r="AB319" s="628"/>
      <c r="AC319" s="628"/>
      <c r="AD319" s="627" t="e">
        <f>'報告書（事業主控）記載用'!#REF!</f>
        <v>#REF!</v>
      </c>
      <c r="AE319" s="628"/>
      <c r="AF319" s="628"/>
      <c r="AG319" s="628"/>
      <c r="AH319" s="627" t="e">
        <f>'報告書（事業主控）記載用'!#REF!</f>
        <v>#REF!</v>
      </c>
      <c r="AI319" s="628"/>
      <c r="AJ319" s="628"/>
      <c r="AK319" s="629"/>
      <c r="AL319" s="494" t="e">
        <f>'報告書（事業主控）記載用'!#REF!</f>
        <v>#REF!</v>
      </c>
      <c r="AM319" s="625"/>
      <c r="AN319" s="623" t="e">
        <f>'報告書（事業主控）記載用'!#REF!</f>
        <v>#REF!</v>
      </c>
      <c r="AO319" s="624"/>
      <c r="AP319" s="624"/>
      <c r="AQ319" s="624"/>
      <c r="AR319" s="624"/>
      <c r="AS319" s="240"/>
    </row>
    <row r="320" spans="2:45" ht="18" customHeight="1">
      <c r="B320" s="644" t="e">
        <f>'報告書（事業主控）記載用'!#REF!</f>
        <v>#REF!</v>
      </c>
      <c r="C320" s="645"/>
      <c r="D320" s="645"/>
      <c r="E320" s="645"/>
      <c r="F320" s="645"/>
      <c r="G320" s="645"/>
      <c r="H320" s="645"/>
      <c r="I320" s="646"/>
      <c r="J320" s="644" t="e">
        <f>'報告書（事業主控）記載用'!#REF!</f>
        <v>#REF!</v>
      </c>
      <c r="K320" s="645"/>
      <c r="L320" s="645"/>
      <c r="M320" s="645"/>
      <c r="N320" s="650"/>
      <c r="O320" s="32" t="e">
        <f>'報告書（事業主控）記載用'!#REF!</f>
        <v>#REF!</v>
      </c>
      <c r="P320" s="11" t="s">
        <v>31</v>
      </c>
      <c r="Q320" s="32" t="e">
        <f>'報告書（事業主控）記載用'!#REF!</f>
        <v>#REF!</v>
      </c>
      <c r="R320" s="11" t="s">
        <v>32</v>
      </c>
      <c r="S320" s="32" t="e">
        <f>'報告書（事業主控）記載用'!#REF!</f>
        <v>#REF!</v>
      </c>
      <c r="T320" s="512" t="s">
        <v>33</v>
      </c>
      <c r="U320" s="512"/>
      <c r="V320" s="633" t="e">
        <f>'報告書（事業主控）記載用'!#REF!</f>
        <v>#REF!</v>
      </c>
      <c r="W320" s="634"/>
      <c r="X320" s="634"/>
      <c r="Y320" s="284"/>
      <c r="Z320" s="285"/>
      <c r="AA320" s="286"/>
      <c r="AB320" s="286"/>
      <c r="AC320" s="284"/>
      <c r="AD320" s="285"/>
      <c r="AE320" s="286"/>
      <c r="AF320" s="286"/>
      <c r="AG320" s="284"/>
      <c r="AH320" s="630" t="e">
        <f>'報告書（事業主控）記載用'!#REF!</f>
        <v>#REF!</v>
      </c>
      <c r="AI320" s="631"/>
      <c r="AJ320" s="631"/>
      <c r="AK320" s="632"/>
      <c r="AL320" s="285"/>
      <c r="AM320" s="287"/>
      <c r="AN320" s="630" t="e">
        <f>'報告書（事業主控）記載用'!#REF!</f>
        <v>#REF!</v>
      </c>
      <c r="AO320" s="631"/>
      <c r="AP320" s="631"/>
      <c r="AQ320" s="631"/>
      <c r="AR320" s="631"/>
      <c r="AS320" s="288"/>
    </row>
    <row r="321" spans="2:45" ht="18" customHeight="1">
      <c r="B321" s="647"/>
      <c r="C321" s="648"/>
      <c r="D321" s="648"/>
      <c r="E321" s="648"/>
      <c r="F321" s="648"/>
      <c r="G321" s="648"/>
      <c r="H321" s="648"/>
      <c r="I321" s="649"/>
      <c r="J321" s="647"/>
      <c r="K321" s="648"/>
      <c r="L321" s="648"/>
      <c r="M321" s="648"/>
      <c r="N321" s="651"/>
      <c r="O321" s="33" t="e">
        <f>'報告書（事業主控）記載用'!#REF!</f>
        <v>#REF!</v>
      </c>
      <c r="P321" s="237" t="s">
        <v>31</v>
      </c>
      <c r="Q321" s="33" t="e">
        <f>'報告書（事業主控）記載用'!#REF!</f>
        <v>#REF!</v>
      </c>
      <c r="R321" s="237" t="s">
        <v>32</v>
      </c>
      <c r="S321" s="33" t="e">
        <f>'報告書（事業主控）記載用'!#REF!</f>
        <v>#REF!</v>
      </c>
      <c r="T321" s="652" t="s">
        <v>34</v>
      </c>
      <c r="U321" s="652"/>
      <c r="V321" s="627" t="e">
        <f>'報告書（事業主控）記載用'!#REF!</f>
        <v>#REF!</v>
      </c>
      <c r="W321" s="628"/>
      <c r="X321" s="628"/>
      <c r="Y321" s="628"/>
      <c r="Z321" s="627" t="e">
        <f>'報告書（事業主控）記載用'!#REF!</f>
        <v>#REF!</v>
      </c>
      <c r="AA321" s="628"/>
      <c r="AB321" s="628"/>
      <c r="AC321" s="628"/>
      <c r="AD321" s="627" t="e">
        <f>'報告書（事業主控）記載用'!#REF!</f>
        <v>#REF!</v>
      </c>
      <c r="AE321" s="628"/>
      <c r="AF321" s="628"/>
      <c r="AG321" s="628"/>
      <c r="AH321" s="627" t="e">
        <f>'報告書（事業主控）記載用'!#REF!</f>
        <v>#REF!</v>
      </c>
      <c r="AI321" s="628"/>
      <c r="AJ321" s="628"/>
      <c r="AK321" s="629"/>
      <c r="AL321" s="494" t="e">
        <f>'報告書（事業主控）記載用'!#REF!</f>
        <v>#REF!</v>
      </c>
      <c r="AM321" s="625"/>
      <c r="AN321" s="623" t="e">
        <f>'報告書（事業主控）記載用'!#REF!</f>
        <v>#REF!</v>
      </c>
      <c r="AO321" s="624"/>
      <c r="AP321" s="624"/>
      <c r="AQ321" s="624"/>
      <c r="AR321" s="624"/>
      <c r="AS321" s="240"/>
    </row>
    <row r="322" spans="2:45" ht="18" customHeight="1">
      <c r="B322" s="644" t="e">
        <f>'報告書（事業主控）記載用'!#REF!</f>
        <v>#REF!</v>
      </c>
      <c r="C322" s="645"/>
      <c r="D322" s="645"/>
      <c r="E322" s="645"/>
      <c r="F322" s="645"/>
      <c r="G322" s="645"/>
      <c r="H322" s="645"/>
      <c r="I322" s="646"/>
      <c r="J322" s="644" t="e">
        <f>'報告書（事業主控）記載用'!#REF!</f>
        <v>#REF!</v>
      </c>
      <c r="K322" s="645"/>
      <c r="L322" s="645"/>
      <c r="M322" s="645"/>
      <c r="N322" s="650"/>
      <c r="O322" s="32" t="e">
        <f>'報告書（事業主控）記載用'!#REF!</f>
        <v>#REF!</v>
      </c>
      <c r="P322" s="11" t="s">
        <v>31</v>
      </c>
      <c r="Q322" s="32" t="e">
        <f>'報告書（事業主控）記載用'!#REF!</f>
        <v>#REF!</v>
      </c>
      <c r="R322" s="11" t="s">
        <v>32</v>
      </c>
      <c r="S322" s="32" t="e">
        <f>'報告書（事業主控）記載用'!#REF!</f>
        <v>#REF!</v>
      </c>
      <c r="T322" s="512" t="s">
        <v>33</v>
      </c>
      <c r="U322" s="512"/>
      <c r="V322" s="633" t="e">
        <f>'報告書（事業主控）記載用'!#REF!</f>
        <v>#REF!</v>
      </c>
      <c r="W322" s="634"/>
      <c r="X322" s="634"/>
      <c r="Y322" s="284"/>
      <c r="Z322" s="285"/>
      <c r="AA322" s="286"/>
      <c r="AB322" s="286"/>
      <c r="AC322" s="284"/>
      <c r="AD322" s="285"/>
      <c r="AE322" s="286"/>
      <c r="AF322" s="286"/>
      <c r="AG322" s="284"/>
      <c r="AH322" s="630" t="e">
        <f>'報告書（事業主控）記載用'!#REF!</f>
        <v>#REF!</v>
      </c>
      <c r="AI322" s="631"/>
      <c r="AJ322" s="631"/>
      <c r="AK322" s="632"/>
      <c r="AL322" s="285"/>
      <c r="AM322" s="287"/>
      <c r="AN322" s="630" t="e">
        <f>'報告書（事業主控）記載用'!#REF!</f>
        <v>#REF!</v>
      </c>
      <c r="AO322" s="631"/>
      <c r="AP322" s="631"/>
      <c r="AQ322" s="631"/>
      <c r="AR322" s="631"/>
      <c r="AS322" s="288"/>
    </row>
    <row r="323" spans="2:45" ht="18" customHeight="1">
      <c r="B323" s="647"/>
      <c r="C323" s="648"/>
      <c r="D323" s="648"/>
      <c r="E323" s="648"/>
      <c r="F323" s="648"/>
      <c r="G323" s="648"/>
      <c r="H323" s="648"/>
      <c r="I323" s="649"/>
      <c r="J323" s="647"/>
      <c r="K323" s="648"/>
      <c r="L323" s="648"/>
      <c r="M323" s="648"/>
      <c r="N323" s="651"/>
      <c r="O323" s="33" t="e">
        <f>'報告書（事業主控）記載用'!#REF!</f>
        <v>#REF!</v>
      </c>
      <c r="P323" s="237" t="s">
        <v>31</v>
      </c>
      <c r="Q323" s="33" t="e">
        <f>'報告書（事業主控）記載用'!#REF!</f>
        <v>#REF!</v>
      </c>
      <c r="R323" s="237" t="s">
        <v>32</v>
      </c>
      <c r="S323" s="33" t="e">
        <f>'報告書（事業主控）記載用'!#REF!</f>
        <v>#REF!</v>
      </c>
      <c r="T323" s="652" t="s">
        <v>34</v>
      </c>
      <c r="U323" s="652"/>
      <c r="V323" s="627" t="e">
        <f>'報告書（事業主控）記載用'!#REF!</f>
        <v>#REF!</v>
      </c>
      <c r="W323" s="628"/>
      <c r="X323" s="628"/>
      <c r="Y323" s="628"/>
      <c r="Z323" s="627" t="e">
        <f>'報告書（事業主控）記載用'!#REF!</f>
        <v>#REF!</v>
      </c>
      <c r="AA323" s="628"/>
      <c r="AB323" s="628"/>
      <c r="AC323" s="628"/>
      <c r="AD323" s="627" t="e">
        <f>'報告書（事業主控）記載用'!#REF!</f>
        <v>#REF!</v>
      </c>
      <c r="AE323" s="628"/>
      <c r="AF323" s="628"/>
      <c r="AG323" s="628"/>
      <c r="AH323" s="627" t="e">
        <f>'報告書（事業主控）記載用'!#REF!</f>
        <v>#REF!</v>
      </c>
      <c r="AI323" s="628"/>
      <c r="AJ323" s="628"/>
      <c r="AK323" s="629"/>
      <c r="AL323" s="494" t="e">
        <f>'報告書（事業主控）記載用'!#REF!</f>
        <v>#REF!</v>
      </c>
      <c r="AM323" s="625"/>
      <c r="AN323" s="623" t="e">
        <f>'報告書（事業主控）記載用'!#REF!</f>
        <v>#REF!</v>
      </c>
      <c r="AO323" s="624"/>
      <c r="AP323" s="624"/>
      <c r="AQ323" s="624"/>
      <c r="AR323" s="624"/>
      <c r="AS323" s="240"/>
    </row>
    <row r="324" spans="2:45" ht="18" customHeight="1">
      <c r="B324" s="407" t="s">
        <v>337</v>
      </c>
      <c r="C324" s="518"/>
      <c r="D324" s="518"/>
      <c r="E324" s="519"/>
      <c r="F324" s="635" t="e">
        <f>'報告書（事業主控）記載用'!#REF!</f>
        <v>#REF!</v>
      </c>
      <c r="G324" s="636"/>
      <c r="H324" s="636"/>
      <c r="I324" s="636"/>
      <c r="J324" s="636"/>
      <c r="K324" s="636"/>
      <c r="L324" s="636"/>
      <c r="M324" s="636"/>
      <c r="N324" s="637"/>
      <c r="O324" s="407" t="s">
        <v>338</v>
      </c>
      <c r="P324" s="518"/>
      <c r="Q324" s="518"/>
      <c r="R324" s="518"/>
      <c r="S324" s="518"/>
      <c r="T324" s="518"/>
      <c r="U324" s="519"/>
      <c r="V324" s="630" t="e">
        <f>'報告書（事業主控）記載用'!#REF!</f>
        <v>#REF!</v>
      </c>
      <c r="W324" s="631"/>
      <c r="X324" s="631"/>
      <c r="Y324" s="632"/>
      <c r="Z324" s="285"/>
      <c r="AA324" s="286"/>
      <c r="AB324" s="286"/>
      <c r="AC324" s="284"/>
      <c r="AD324" s="285"/>
      <c r="AE324" s="286"/>
      <c r="AF324" s="286"/>
      <c r="AG324" s="284"/>
      <c r="AH324" s="630" t="e">
        <f>'報告書（事業主控）記載用'!#REF!</f>
        <v>#REF!</v>
      </c>
      <c r="AI324" s="631"/>
      <c r="AJ324" s="631"/>
      <c r="AK324" s="632"/>
      <c r="AL324" s="285"/>
      <c r="AM324" s="287"/>
      <c r="AN324" s="630" t="e">
        <f>'報告書（事業主控）記載用'!#REF!</f>
        <v>#REF!</v>
      </c>
      <c r="AO324" s="631"/>
      <c r="AP324" s="631"/>
      <c r="AQ324" s="631"/>
      <c r="AR324" s="631"/>
      <c r="AS324" s="288"/>
    </row>
    <row r="325" spans="2:45" ht="18" customHeight="1">
      <c r="B325" s="520"/>
      <c r="C325" s="521"/>
      <c r="D325" s="521"/>
      <c r="E325" s="522"/>
      <c r="F325" s="638"/>
      <c r="G325" s="639"/>
      <c r="H325" s="639"/>
      <c r="I325" s="639"/>
      <c r="J325" s="639"/>
      <c r="K325" s="639"/>
      <c r="L325" s="639"/>
      <c r="M325" s="639"/>
      <c r="N325" s="640"/>
      <c r="O325" s="520"/>
      <c r="P325" s="521"/>
      <c r="Q325" s="521"/>
      <c r="R325" s="521"/>
      <c r="S325" s="521"/>
      <c r="T325" s="521"/>
      <c r="U325" s="522"/>
      <c r="V325" s="513" t="e">
        <f>'報告書（事業主控）記載用'!#REF!</f>
        <v>#REF!</v>
      </c>
      <c r="W325" s="516"/>
      <c r="X325" s="516"/>
      <c r="Y325" s="534"/>
      <c r="Z325" s="513" t="e">
        <f>'報告書（事業主控）記載用'!#REF!</f>
        <v>#REF!</v>
      </c>
      <c r="AA325" s="514"/>
      <c r="AB325" s="514"/>
      <c r="AC325" s="515"/>
      <c r="AD325" s="513" t="e">
        <f>'報告書（事業主控）記載用'!#REF!</f>
        <v>#REF!</v>
      </c>
      <c r="AE325" s="514"/>
      <c r="AF325" s="514"/>
      <c r="AG325" s="515"/>
      <c r="AH325" s="513" t="e">
        <f>'報告書（事業主控）記載用'!#REF!</f>
        <v>#REF!</v>
      </c>
      <c r="AI325" s="492"/>
      <c r="AJ325" s="492"/>
      <c r="AK325" s="492"/>
      <c r="AL325" s="289"/>
      <c r="AM325" s="290"/>
      <c r="AN325" s="513" t="e">
        <f>'報告書（事業主控）記載用'!#REF!</f>
        <v>#REF!</v>
      </c>
      <c r="AO325" s="516"/>
      <c r="AP325" s="516"/>
      <c r="AQ325" s="516"/>
      <c r="AR325" s="516"/>
      <c r="AS325" s="291"/>
    </row>
    <row r="326" spans="2:45" ht="18" customHeight="1">
      <c r="B326" s="523"/>
      <c r="C326" s="524"/>
      <c r="D326" s="524"/>
      <c r="E326" s="525"/>
      <c r="F326" s="641"/>
      <c r="G326" s="642"/>
      <c r="H326" s="642"/>
      <c r="I326" s="642"/>
      <c r="J326" s="642"/>
      <c r="K326" s="642"/>
      <c r="L326" s="642"/>
      <c r="M326" s="642"/>
      <c r="N326" s="643"/>
      <c r="O326" s="523"/>
      <c r="P326" s="524"/>
      <c r="Q326" s="524"/>
      <c r="R326" s="524"/>
      <c r="S326" s="524"/>
      <c r="T326" s="524"/>
      <c r="U326" s="525"/>
      <c r="V326" s="623" t="e">
        <f>'報告書（事業主控）記載用'!#REF!</f>
        <v>#REF!</v>
      </c>
      <c r="W326" s="624"/>
      <c r="X326" s="624"/>
      <c r="Y326" s="626"/>
      <c r="Z326" s="623" t="e">
        <f>'報告書（事業主控）記載用'!#REF!</f>
        <v>#REF!</v>
      </c>
      <c r="AA326" s="624"/>
      <c r="AB326" s="624"/>
      <c r="AC326" s="626"/>
      <c r="AD326" s="623" t="e">
        <f>'報告書（事業主控）記載用'!#REF!</f>
        <v>#REF!</v>
      </c>
      <c r="AE326" s="624"/>
      <c r="AF326" s="624"/>
      <c r="AG326" s="626"/>
      <c r="AH326" s="623" t="e">
        <f>'報告書（事業主控）記載用'!#REF!</f>
        <v>#REF!</v>
      </c>
      <c r="AI326" s="624"/>
      <c r="AJ326" s="624"/>
      <c r="AK326" s="626"/>
      <c r="AL326" s="239"/>
      <c r="AM326" s="240"/>
      <c r="AN326" s="623" t="e">
        <f>'報告書（事業主控）記載用'!#REF!</f>
        <v>#REF!</v>
      </c>
      <c r="AO326" s="624"/>
      <c r="AP326" s="624"/>
      <c r="AQ326" s="624"/>
      <c r="AR326" s="624"/>
      <c r="AS326" s="240"/>
    </row>
    <row r="327" spans="2:45" ht="18" customHeight="1">
      <c r="AN327" s="622" t="e">
        <f>'報告書（事業主控）記載用'!#REF!</f>
        <v>#REF!</v>
      </c>
      <c r="AO327" s="622"/>
      <c r="AP327" s="622"/>
      <c r="AQ327" s="622"/>
      <c r="AR327" s="622"/>
    </row>
    <row r="328" spans="2:45" ht="31.9" customHeight="1">
      <c r="AN328" s="38"/>
      <c r="AO328" s="38"/>
      <c r="AP328" s="38"/>
      <c r="AQ328" s="38"/>
      <c r="AR328" s="38"/>
    </row>
    <row r="329" spans="2:45" ht="7.5" customHeight="1">
      <c r="X329" s="3"/>
      <c r="Y329" s="3"/>
    </row>
    <row r="330" spans="2:45" ht="10.5" customHeight="1">
      <c r="X330" s="3"/>
      <c r="Y330" s="3"/>
    </row>
    <row r="331" spans="2:45" ht="5.25" customHeight="1">
      <c r="X331" s="3"/>
      <c r="Y331" s="3"/>
    </row>
    <row r="332" spans="2:45" ht="5.25" customHeight="1">
      <c r="X332" s="3"/>
      <c r="Y332" s="3"/>
    </row>
    <row r="333" spans="2:45" ht="5.25" customHeight="1">
      <c r="X333" s="3"/>
      <c r="Y333" s="3"/>
    </row>
    <row r="334" spans="2:45" ht="5.25" customHeight="1">
      <c r="X334" s="3"/>
      <c r="Y334" s="3"/>
    </row>
    <row r="335" spans="2:45" ht="17.25" customHeight="1">
      <c r="B335" s="2" t="s">
        <v>35</v>
      </c>
      <c r="S335" s="9"/>
      <c r="T335" s="9"/>
      <c r="U335" s="9"/>
      <c r="V335" s="9"/>
      <c r="W335" s="9"/>
      <c r="AL335" s="26"/>
      <c r="AM335" s="26"/>
      <c r="AN335" s="26"/>
      <c r="AO335" s="26"/>
    </row>
    <row r="336" spans="2:45" ht="12.75" customHeight="1">
      <c r="M336" s="27"/>
      <c r="N336" s="27"/>
      <c r="O336" s="27"/>
      <c r="P336" s="27"/>
      <c r="Q336" s="27"/>
      <c r="R336" s="27"/>
      <c r="S336" s="27"/>
      <c r="T336" s="28"/>
      <c r="U336" s="28"/>
      <c r="V336" s="28"/>
      <c r="W336" s="28"/>
      <c r="X336" s="28"/>
      <c r="Y336" s="28"/>
      <c r="Z336" s="28"/>
      <c r="AA336" s="27"/>
      <c r="AB336" s="27"/>
      <c r="AC336" s="27"/>
      <c r="AL336" s="26"/>
      <c r="AM336" s="389" t="s">
        <v>267</v>
      </c>
      <c r="AN336" s="617"/>
      <c r="AO336" s="617"/>
      <c r="AP336" s="618"/>
    </row>
    <row r="337" spans="2:45" ht="12.75" customHeight="1">
      <c r="M337" s="27"/>
      <c r="N337" s="27"/>
      <c r="O337" s="27"/>
      <c r="P337" s="27"/>
      <c r="Q337" s="27"/>
      <c r="R337" s="27"/>
      <c r="S337" s="27"/>
      <c r="T337" s="28"/>
      <c r="U337" s="28"/>
      <c r="V337" s="28"/>
      <c r="W337" s="28"/>
      <c r="X337" s="28"/>
      <c r="Y337" s="28"/>
      <c r="Z337" s="28"/>
      <c r="AA337" s="27"/>
      <c r="AB337" s="27"/>
      <c r="AC337" s="27"/>
      <c r="AL337" s="26"/>
      <c r="AM337" s="619"/>
      <c r="AN337" s="620"/>
      <c r="AO337" s="620"/>
      <c r="AP337" s="621"/>
    </row>
    <row r="338" spans="2:45" ht="12.75" customHeight="1">
      <c r="M338" s="27"/>
      <c r="N338" s="27"/>
      <c r="O338" s="27"/>
      <c r="P338" s="27"/>
      <c r="Q338" s="27"/>
      <c r="R338" s="27"/>
      <c r="S338" s="27"/>
      <c r="T338" s="27"/>
      <c r="U338" s="27"/>
      <c r="V338" s="27"/>
      <c r="W338" s="27"/>
      <c r="X338" s="27"/>
      <c r="Y338" s="27"/>
      <c r="Z338" s="27"/>
      <c r="AA338" s="27"/>
      <c r="AB338" s="27"/>
      <c r="AC338" s="27"/>
      <c r="AL338" s="26"/>
      <c r="AM338" s="26"/>
      <c r="AN338" s="270"/>
      <c r="AO338" s="270"/>
    </row>
    <row r="339" spans="2:45" ht="6" customHeight="1">
      <c r="M339" s="27"/>
      <c r="N339" s="27"/>
      <c r="O339" s="27"/>
      <c r="P339" s="27"/>
      <c r="Q339" s="27"/>
      <c r="R339" s="27"/>
      <c r="S339" s="27"/>
      <c r="T339" s="27"/>
      <c r="U339" s="27"/>
      <c r="V339" s="27"/>
      <c r="W339" s="27"/>
      <c r="X339" s="27"/>
      <c r="Y339" s="27"/>
      <c r="Z339" s="27"/>
      <c r="AA339" s="27"/>
      <c r="AB339" s="27"/>
      <c r="AC339" s="27"/>
      <c r="AL339" s="26"/>
      <c r="AM339" s="26"/>
    </row>
    <row r="340" spans="2:45" ht="12.75" customHeight="1">
      <c r="B340" s="403" t="s">
        <v>2</v>
      </c>
      <c r="C340" s="404"/>
      <c r="D340" s="404"/>
      <c r="E340" s="404"/>
      <c r="F340" s="404"/>
      <c r="G340" s="404"/>
      <c r="H340" s="404"/>
      <c r="I340" s="404"/>
      <c r="J340" s="408" t="s">
        <v>10</v>
      </c>
      <c r="K340" s="408"/>
      <c r="L340" s="271" t="s">
        <v>3</v>
      </c>
      <c r="M340" s="408" t="s">
        <v>11</v>
      </c>
      <c r="N340" s="408"/>
      <c r="O340" s="409" t="s">
        <v>12</v>
      </c>
      <c r="P340" s="408"/>
      <c r="Q340" s="408"/>
      <c r="R340" s="408"/>
      <c r="S340" s="408"/>
      <c r="T340" s="408"/>
      <c r="U340" s="408" t="s">
        <v>13</v>
      </c>
      <c r="V340" s="408"/>
      <c r="W340" s="408"/>
      <c r="AD340" s="11"/>
      <c r="AE340" s="11"/>
      <c r="AF340" s="11"/>
      <c r="AG340" s="11"/>
      <c r="AH340" s="11"/>
      <c r="AI340" s="11"/>
      <c r="AJ340" s="11"/>
      <c r="AL340" s="543">
        <f>$AL$9</f>
        <v>0</v>
      </c>
      <c r="AM340" s="411"/>
      <c r="AN340" s="478" t="s">
        <v>4</v>
      </c>
      <c r="AO340" s="478"/>
      <c r="AP340" s="411">
        <v>9</v>
      </c>
      <c r="AQ340" s="411"/>
      <c r="AR340" s="478" t="s">
        <v>5</v>
      </c>
      <c r="AS340" s="481"/>
    </row>
    <row r="341" spans="2:45" ht="13.9" customHeight="1">
      <c r="B341" s="404"/>
      <c r="C341" s="404"/>
      <c r="D341" s="404"/>
      <c r="E341" s="404"/>
      <c r="F341" s="404"/>
      <c r="G341" s="404"/>
      <c r="H341" s="404"/>
      <c r="I341" s="404"/>
      <c r="J341" s="591">
        <f>$J$10</f>
        <v>0</v>
      </c>
      <c r="K341" s="579">
        <f>$K$10</f>
        <v>0</v>
      </c>
      <c r="L341" s="593">
        <f>$L$10</f>
        <v>0</v>
      </c>
      <c r="M341" s="582">
        <f>$M$10</f>
        <v>0</v>
      </c>
      <c r="N341" s="579">
        <f>$N$10</f>
        <v>0</v>
      </c>
      <c r="O341" s="582">
        <f>$O$10</f>
        <v>0</v>
      </c>
      <c r="P341" s="544">
        <f>$P$10</f>
        <v>0</v>
      </c>
      <c r="Q341" s="544">
        <f>$Q$10</f>
        <v>0</v>
      </c>
      <c r="R341" s="544">
        <f>$R$10</f>
        <v>0</v>
      </c>
      <c r="S341" s="544">
        <f>$S$10</f>
        <v>0</v>
      </c>
      <c r="T341" s="579">
        <f>$T$10</f>
        <v>0</v>
      </c>
      <c r="U341" s="582">
        <f>$U$10</f>
        <v>0</v>
      </c>
      <c r="V341" s="544">
        <f>$V$10</f>
        <v>0</v>
      </c>
      <c r="W341" s="579">
        <f>$W$10</f>
        <v>0</v>
      </c>
      <c r="AD341" s="11"/>
      <c r="AE341" s="11"/>
      <c r="AF341" s="11"/>
      <c r="AG341" s="11"/>
      <c r="AH341" s="11"/>
      <c r="AI341" s="11"/>
      <c r="AJ341" s="11"/>
      <c r="AL341" s="412"/>
      <c r="AM341" s="413"/>
      <c r="AN341" s="479"/>
      <c r="AO341" s="479"/>
      <c r="AP341" s="413"/>
      <c r="AQ341" s="413"/>
      <c r="AR341" s="479"/>
      <c r="AS341" s="482"/>
    </row>
    <row r="342" spans="2:45" ht="9" customHeight="1">
      <c r="B342" s="404"/>
      <c r="C342" s="404"/>
      <c r="D342" s="404"/>
      <c r="E342" s="404"/>
      <c r="F342" s="404"/>
      <c r="G342" s="404"/>
      <c r="H342" s="404"/>
      <c r="I342" s="404"/>
      <c r="J342" s="592"/>
      <c r="K342" s="580"/>
      <c r="L342" s="594"/>
      <c r="M342" s="583"/>
      <c r="N342" s="580"/>
      <c r="O342" s="583"/>
      <c r="P342" s="545"/>
      <c r="Q342" s="545"/>
      <c r="R342" s="545"/>
      <c r="S342" s="545"/>
      <c r="T342" s="580"/>
      <c r="U342" s="583"/>
      <c r="V342" s="545"/>
      <c r="W342" s="580"/>
      <c r="AD342" s="11"/>
      <c r="AE342" s="11"/>
      <c r="AF342" s="11"/>
      <c r="AG342" s="11"/>
      <c r="AH342" s="11"/>
      <c r="AI342" s="11"/>
      <c r="AJ342" s="11"/>
      <c r="AL342" s="414"/>
      <c r="AM342" s="415"/>
      <c r="AN342" s="480"/>
      <c r="AO342" s="480"/>
      <c r="AP342" s="415"/>
      <c r="AQ342" s="415"/>
      <c r="AR342" s="480"/>
      <c r="AS342" s="483"/>
    </row>
    <row r="343" spans="2:45" ht="6" customHeight="1">
      <c r="B343" s="406"/>
      <c r="C343" s="406"/>
      <c r="D343" s="406"/>
      <c r="E343" s="406"/>
      <c r="F343" s="406"/>
      <c r="G343" s="406"/>
      <c r="H343" s="406"/>
      <c r="I343" s="406"/>
      <c r="J343" s="592"/>
      <c r="K343" s="581"/>
      <c r="L343" s="595"/>
      <c r="M343" s="584"/>
      <c r="N343" s="581"/>
      <c r="O343" s="584"/>
      <c r="P343" s="546"/>
      <c r="Q343" s="546"/>
      <c r="R343" s="546"/>
      <c r="S343" s="546"/>
      <c r="T343" s="581"/>
      <c r="U343" s="584"/>
      <c r="V343" s="546"/>
      <c r="W343" s="581"/>
    </row>
    <row r="344" spans="2:45" ht="15" customHeight="1">
      <c r="B344" s="457" t="s">
        <v>36</v>
      </c>
      <c r="C344" s="458"/>
      <c r="D344" s="458"/>
      <c r="E344" s="458"/>
      <c r="F344" s="458"/>
      <c r="G344" s="458"/>
      <c r="H344" s="458"/>
      <c r="I344" s="459"/>
      <c r="J344" s="457" t="s">
        <v>6</v>
      </c>
      <c r="K344" s="458"/>
      <c r="L344" s="458"/>
      <c r="M344" s="458"/>
      <c r="N344" s="466"/>
      <c r="O344" s="469" t="s">
        <v>37</v>
      </c>
      <c r="P344" s="458"/>
      <c r="Q344" s="458"/>
      <c r="R344" s="458"/>
      <c r="S344" s="458"/>
      <c r="T344" s="458"/>
      <c r="U344" s="459"/>
      <c r="V344" s="272" t="s">
        <v>348</v>
      </c>
      <c r="W344" s="273"/>
      <c r="X344" s="273"/>
      <c r="Y344" s="472" t="s">
        <v>349</v>
      </c>
      <c r="Z344" s="472"/>
      <c r="AA344" s="472"/>
      <c r="AB344" s="472"/>
      <c r="AC344" s="472"/>
      <c r="AD344" s="472"/>
      <c r="AE344" s="472"/>
      <c r="AF344" s="472"/>
      <c r="AG344" s="472"/>
      <c r="AH344" s="472"/>
      <c r="AI344" s="273"/>
      <c r="AJ344" s="273"/>
      <c r="AK344" s="274"/>
      <c r="AL344" s="596" t="s">
        <v>357</v>
      </c>
      <c r="AM344" s="596"/>
      <c r="AN344" s="473" t="s">
        <v>350</v>
      </c>
      <c r="AO344" s="473"/>
      <c r="AP344" s="473"/>
      <c r="AQ344" s="473"/>
      <c r="AR344" s="473"/>
      <c r="AS344" s="474"/>
    </row>
    <row r="345" spans="2:45" ht="13.9" customHeight="1">
      <c r="B345" s="460"/>
      <c r="C345" s="461"/>
      <c r="D345" s="461"/>
      <c r="E345" s="461"/>
      <c r="F345" s="461"/>
      <c r="G345" s="461"/>
      <c r="H345" s="461"/>
      <c r="I345" s="462"/>
      <c r="J345" s="460"/>
      <c r="K345" s="461"/>
      <c r="L345" s="461"/>
      <c r="M345" s="461"/>
      <c r="N345" s="467"/>
      <c r="O345" s="470"/>
      <c r="P345" s="461"/>
      <c r="Q345" s="461"/>
      <c r="R345" s="461"/>
      <c r="S345" s="461"/>
      <c r="T345" s="461"/>
      <c r="U345" s="462"/>
      <c r="V345" s="420" t="s">
        <v>7</v>
      </c>
      <c r="W345" s="421"/>
      <c r="X345" s="421"/>
      <c r="Y345" s="422"/>
      <c r="Z345" s="426" t="s">
        <v>16</v>
      </c>
      <c r="AA345" s="427"/>
      <c r="AB345" s="427"/>
      <c r="AC345" s="428"/>
      <c r="AD345" s="432" t="s">
        <v>17</v>
      </c>
      <c r="AE345" s="433"/>
      <c r="AF345" s="433"/>
      <c r="AG345" s="434"/>
      <c r="AH345" s="660" t="s">
        <v>60</v>
      </c>
      <c r="AI345" s="478"/>
      <c r="AJ345" s="478"/>
      <c r="AK345" s="481"/>
      <c r="AL345" s="597" t="s">
        <v>38</v>
      </c>
      <c r="AM345" s="597"/>
      <c r="AN345" s="448" t="s">
        <v>19</v>
      </c>
      <c r="AO345" s="449"/>
      <c r="AP345" s="449"/>
      <c r="AQ345" s="449"/>
      <c r="AR345" s="450"/>
      <c r="AS345" s="451"/>
    </row>
    <row r="346" spans="2:45" ht="13.9" customHeight="1">
      <c r="B346" s="463"/>
      <c r="C346" s="464"/>
      <c r="D346" s="464"/>
      <c r="E346" s="464"/>
      <c r="F346" s="464"/>
      <c r="G346" s="464"/>
      <c r="H346" s="464"/>
      <c r="I346" s="465"/>
      <c r="J346" s="463"/>
      <c r="K346" s="464"/>
      <c r="L346" s="464"/>
      <c r="M346" s="464"/>
      <c r="N346" s="468"/>
      <c r="O346" s="471"/>
      <c r="P346" s="464"/>
      <c r="Q346" s="464"/>
      <c r="R346" s="464"/>
      <c r="S346" s="464"/>
      <c r="T346" s="464"/>
      <c r="U346" s="465"/>
      <c r="V346" s="423"/>
      <c r="W346" s="424"/>
      <c r="X346" s="424"/>
      <c r="Y346" s="425"/>
      <c r="Z346" s="429"/>
      <c r="AA346" s="430"/>
      <c r="AB346" s="430"/>
      <c r="AC346" s="431"/>
      <c r="AD346" s="435"/>
      <c r="AE346" s="436"/>
      <c r="AF346" s="436"/>
      <c r="AG346" s="437"/>
      <c r="AH346" s="661"/>
      <c r="AI346" s="480"/>
      <c r="AJ346" s="480"/>
      <c r="AK346" s="483"/>
      <c r="AL346" s="598"/>
      <c r="AM346" s="598"/>
      <c r="AN346" s="454"/>
      <c r="AO346" s="454"/>
      <c r="AP346" s="454"/>
      <c r="AQ346" s="454"/>
      <c r="AR346" s="454"/>
      <c r="AS346" s="455"/>
    </row>
    <row r="347" spans="2:45" ht="18" customHeight="1">
      <c r="B347" s="653" t="e">
        <f>'報告書（事業主控）記載用'!#REF!</f>
        <v>#REF!</v>
      </c>
      <c r="C347" s="654"/>
      <c r="D347" s="654"/>
      <c r="E347" s="654"/>
      <c r="F347" s="654"/>
      <c r="G347" s="654"/>
      <c r="H347" s="654"/>
      <c r="I347" s="655"/>
      <c r="J347" s="653" t="e">
        <f>'報告書（事業主控）記載用'!#REF!</f>
        <v>#REF!</v>
      </c>
      <c r="K347" s="654"/>
      <c r="L347" s="654"/>
      <c r="M347" s="654"/>
      <c r="N347" s="656"/>
      <c r="O347" s="277" t="e">
        <f>'報告書（事業主控）記載用'!#REF!</f>
        <v>#REF!</v>
      </c>
      <c r="P347" s="278" t="s">
        <v>31</v>
      </c>
      <c r="Q347" s="277" t="e">
        <f>'報告書（事業主控）記載用'!#REF!</f>
        <v>#REF!</v>
      </c>
      <c r="R347" s="278" t="s">
        <v>32</v>
      </c>
      <c r="S347" s="277" t="e">
        <f>'報告書（事業主控）記載用'!#REF!</f>
        <v>#REF!</v>
      </c>
      <c r="T347" s="506" t="s">
        <v>33</v>
      </c>
      <c r="U347" s="506"/>
      <c r="V347" s="633" t="e">
        <f>'報告書（事業主控）記載用'!#REF!</f>
        <v>#REF!</v>
      </c>
      <c r="W347" s="634"/>
      <c r="X347" s="634"/>
      <c r="Y347" s="279" t="s">
        <v>8</v>
      </c>
      <c r="Z347" s="285"/>
      <c r="AA347" s="286"/>
      <c r="AB347" s="286"/>
      <c r="AC347" s="279" t="s">
        <v>8</v>
      </c>
      <c r="AD347" s="285"/>
      <c r="AE347" s="286"/>
      <c r="AF347" s="286"/>
      <c r="AG347" s="282" t="s">
        <v>8</v>
      </c>
      <c r="AH347" s="657" t="e">
        <f>'報告書（事業主控）記載用'!#REF!</f>
        <v>#REF!</v>
      </c>
      <c r="AI347" s="658"/>
      <c r="AJ347" s="658"/>
      <c r="AK347" s="659"/>
      <c r="AL347" s="285"/>
      <c r="AM347" s="287"/>
      <c r="AN347" s="630" t="e">
        <f>'報告書（事業主控）記載用'!#REF!</f>
        <v>#REF!</v>
      </c>
      <c r="AO347" s="631"/>
      <c r="AP347" s="631"/>
      <c r="AQ347" s="631"/>
      <c r="AR347" s="631"/>
      <c r="AS347" s="282" t="s">
        <v>8</v>
      </c>
    </row>
    <row r="348" spans="2:45" ht="18" customHeight="1">
      <c r="B348" s="647"/>
      <c r="C348" s="648"/>
      <c r="D348" s="648"/>
      <c r="E348" s="648"/>
      <c r="F348" s="648"/>
      <c r="G348" s="648"/>
      <c r="H348" s="648"/>
      <c r="I348" s="649"/>
      <c r="J348" s="647"/>
      <c r="K348" s="648"/>
      <c r="L348" s="648"/>
      <c r="M348" s="648"/>
      <c r="N348" s="651"/>
      <c r="O348" s="33" t="e">
        <f>'報告書（事業主控）記載用'!#REF!</f>
        <v>#REF!</v>
      </c>
      <c r="P348" s="237" t="s">
        <v>31</v>
      </c>
      <c r="Q348" s="33" t="e">
        <f>'報告書（事業主控）記載用'!#REF!</f>
        <v>#REF!</v>
      </c>
      <c r="R348" s="237" t="s">
        <v>32</v>
      </c>
      <c r="S348" s="33" t="e">
        <f>'報告書（事業主控）記載用'!#REF!</f>
        <v>#REF!</v>
      </c>
      <c r="T348" s="652" t="s">
        <v>34</v>
      </c>
      <c r="U348" s="652"/>
      <c r="V348" s="623" t="e">
        <f>'報告書（事業主控）記載用'!#REF!</f>
        <v>#REF!</v>
      </c>
      <c r="W348" s="624"/>
      <c r="X348" s="624"/>
      <c r="Y348" s="624"/>
      <c r="Z348" s="623" t="e">
        <f>'報告書（事業主控）記載用'!#REF!</f>
        <v>#REF!</v>
      </c>
      <c r="AA348" s="624"/>
      <c r="AB348" s="624"/>
      <c r="AC348" s="624"/>
      <c r="AD348" s="623" t="e">
        <f>'報告書（事業主控）記載用'!#REF!</f>
        <v>#REF!</v>
      </c>
      <c r="AE348" s="624"/>
      <c r="AF348" s="624"/>
      <c r="AG348" s="626"/>
      <c r="AH348" s="623" t="e">
        <f>'報告書（事業主控）記載用'!#REF!</f>
        <v>#REF!</v>
      </c>
      <c r="AI348" s="624"/>
      <c r="AJ348" s="624"/>
      <c r="AK348" s="626"/>
      <c r="AL348" s="494" t="e">
        <f>'報告書（事業主控）記載用'!#REF!</f>
        <v>#REF!</v>
      </c>
      <c r="AM348" s="625"/>
      <c r="AN348" s="623" t="e">
        <f>'報告書（事業主控）記載用'!#REF!</f>
        <v>#REF!</v>
      </c>
      <c r="AO348" s="624"/>
      <c r="AP348" s="624"/>
      <c r="AQ348" s="624"/>
      <c r="AR348" s="624"/>
      <c r="AS348" s="240"/>
    </row>
    <row r="349" spans="2:45" ht="18" customHeight="1">
      <c r="B349" s="644" t="e">
        <f>'報告書（事業主控）記載用'!#REF!</f>
        <v>#REF!</v>
      </c>
      <c r="C349" s="645"/>
      <c r="D349" s="645"/>
      <c r="E349" s="645"/>
      <c r="F349" s="645"/>
      <c r="G349" s="645"/>
      <c r="H349" s="645"/>
      <c r="I349" s="646"/>
      <c r="J349" s="644" t="e">
        <f>'報告書（事業主控）記載用'!#REF!</f>
        <v>#REF!</v>
      </c>
      <c r="K349" s="645"/>
      <c r="L349" s="645"/>
      <c r="M349" s="645"/>
      <c r="N349" s="650"/>
      <c r="O349" s="32" t="e">
        <f>'報告書（事業主控）記載用'!#REF!</f>
        <v>#REF!</v>
      </c>
      <c r="P349" s="11" t="s">
        <v>31</v>
      </c>
      <c r="Q349" s="32" t="e">
        <f>'報告書（事業主控）記載用'!#REF!</f>
        <v>#REF!</v>
      </c>
      <c r="R349" s="11" t="s">
        <v>32</v>
      </c>
      <c r="S349" s="32" t="e">
        <f>'報告書（事業主控）記載用'!#REF!</f>
        <v>#REF!</v>
      </c>
      <c r="T349" s="512" t="s">
        <v>33</v>
      </c>
      <c r="U349" s="512"/>
      <c r="V349" s="633" t="e">
        <f>'報告書（事業主控）記載用'!#REF!</f>
        <v>#REF!</v>
      </c>
      <c r="W349" s="634"/>
      <c r="X349" s="634"/>
      <c r="Y349" s="284"/>
      <c r="Z349" s="285"/>
      <c r="AA349" s="286"/>
      <c r="AB349" s="286"/>
      <c r="AC349" s="284"/>
      <c r="AD349" s="285"/>
      <c r="AE349" s="286"/>
      <c r="AF349" s="286"/>
      <c r="AG349" s="284"/>
      <c r="AH349" s="630" t="e">
        <f>'報告書（事業主控）記載用'!#REF!</f>
        <v>#REF!</v>
      </c>
      <c r="AI349" s="631"/>
      <c r="AJ349" s="631"/>
      <c r="AK349" s="632"/>
      <c r="AL349" s="285"/>
      <c r="AM349" s="287"/>
      <c r="AN349" s="630" t="e">
        <f>'報告書（事業主控）記載用'!#REF!</f>
        <v>#REF!</v>
      </c>
      <c r="AO349" s="631"/>
      <c r="AP349" s="631"/>
      <c r="AQ349" s="631"/>
      <c r="AR349" s="631"/>
      <c r="AS349" s="288"/>
    </row>
    <row r="350" spans="2:45" ht="18" customHeight="1">
      <c r="B350" s="647"/>
      <c r="C350" s="648"/>
      <c r="D350" s="648"/>
      <c r="E350" s="648"/>
      <c r="F350" s="648"/>
      <c r="G350" s="648"/>
      <c r="H350" s="648"/>
      <c r="I350" s="649"/>
      <c r="J350" s="647"/>
      <c r="K350" s="648"/>
      <c r="L350" s="648"/>
      <c r="M350" s="648"/>
      <c r="N350" s="651"/>
      <c r="O350" s="33" t="e">
        <f>'報告書（事業主控）記載用'!#REF!</f>
        <v>#REF!</v>
      </c>
      <c r="P350" s="237" t="s">
        <v>31</v>
      </c>
      <c r="Q350" s="33" t="e">
        <f>'報告書（事業主控）記載用'!#REF!</f>
        <v>#REF!</v>
      </c>
      <c r="R350" s="237" t="s">
        <v>32</v>
      </c>
      <c r="S350" s="33" t="e">
        <f>'報告書（事業主控）記載用'!#REF!</f>
        <v>#REF!</v>
      </c>
      <c r="T350" s="652" t="s">
        <v>34</v>
      </c>
      <c r="U350" s="652"/>
      <c r="V350" s="627" t="e">
        <f>'報告書（事業主控）記載用'!#REF!</f>
        <v>#REF!</v>
      </c>
      <c r="W350" s="628"/>
      <c r="X350" s="628"/>
      <c r="Y350" s="628"/>
      <c r="Z350" s="627" t="e">
        <f>'報告書（事業主控）記載用'!#REF!</f>
        <v>#REF!</v>
      </c>
      <c r="AA350" s="628"/>
      <c r="AB350" s="628"/>
      <c r="AC350" s="628"/>
      <c r="AD350" s="627" t="e">
        <f>'報告書（事業主控）記載用'!#REF!</f>
        <v>#REF!</v>
      </c>
      <c r="AE350" s="628"/>
      <c r="AF350" s="628"/>
      <c r="AG350" s="628"/>
      <c r="AH350" s="627" t="e">
        <f>'報告書（事業主控）記載用'!#REF!</f>
        <v>#REF!</v>
      </c>
      <c r="AI350" s="628"/>
      <c r="AJ350" s="628"/>
      <c r="AK350" s="629"/>
      <c r="AL350" s="494" t="e">
        <f>'報告書（事業主控）記載用'!#REF!</f>
        <v>#REF!</v>
      </c>
      <c r="AM350" s="625"/>
      <c r="AN350" s="623" t="e">
        <f>'報告書（事業主控）記載用'!#REF!</f>
        <v>#REF!</v>
      </c>
      <c r="AO350" s="624"/>
      <c r="AP350" s="624"/>
      <c r="AQ350" s="624"/>
      <c r="AR350" s="624"/>
      <c r="AS350" s="240"/>
    </row>
    <row r="351" spans="2:45" ht="18" customHeight="1">
      <c r="B351" s="644" t="e">
        <f>'報告書（事業主控）記載用'!#REF!</f>
        <v>#REF!</v>
      </c>
      <c r="C351" s="645"/>
      <c r="D351" s="645"/>
      <c r="E351" s="645"/>
      <c r="F351" s="645"/>
      <c r="G351" s="645"/>
      <c r="H351" s="645"/>
      <c r="I351" s="646"/>
      <c r="J351" s="644" t="e">
        <f>'報告書（事業主控）記載用'!#REF!</f>
        <v>#REF!</v>
      </c>
      <c r="K351" s="645"/>
      <c r="L351" s="645"/>
      <c r="M351" s="645"/>
      <c r="N351" s="650"/>
      <c r="O351" s="32" t="e">
        <f>'報告書（事業主控）記載用'!#REF!</f>
        <v>#REF!</v>
      </c>
      <c r="P351" s="11" t="s">
        <v>31</v>
      </c>
      <c r="Q351" s="32" t="e">
        <f>'報告書（事業主控）記載用'!#REF!</f>
        <v>#REF!</v>
      </c>
      <c r="R351" s="11" t="s">
        <v>32</v>
      </c>
      <c r="S351" s="32" t="e">
        <f>'報告書（事業主控）記載用'!#REF!</f>
        <v>#REF!</v>
      </c>
      <c r="T351" s="512" t="s">
        <v>33</v>
      </c>
      <c r="U351" s="512"/>
      <c r="V351" s="633" t="e">
        <f>'報告書（事業主控）記載用'!#REF!</f>
        <v>#REF!</v>
      </c>
      <c r="W351" s="634"/>
      <c r="X351" s="634"/>
      <c r="Y351" s="284"/>
      <c r="Z351" s="285"/>
      <c r="AA351" s="286"/>
      <c r="AB351" s="286"/>
      <c r="AC351" s="284"/>
      <c r="AD351" s="285"/>
      <c r="AE351" s="286"/>
      <c r="AF351" s="286"/>
      <c r="AG351" s="284"/>
      <c r="AH351" s="630" t="e">
        <f>'報告書（事業主控）記載用'!#REF!</f>
        <v>#REF!</v>
      </c>
      <c r="AI351" s="631"/>
      <c r="AJ351" s="631"/>
      <c r="AK351" s="632"/>
      <c r="AL351" s="285"/>
      <c r="AM351" s="287"/>
      <c r="AN351" s="630" t="e">
        <f>'報告書（事業主控）記載用'!#REF!</f>
        <v>#REF!</v>
      </c>
      <c r="AO351" s="631"/>
      <c r="AP351" s="631"/>
      <c r="AQ351" s="631"/>
      <c r="AR351" s="631"/>
      <c r="AS351" s="288"/>
    </row>
    <row r="352" spans="2:45" ht="18" customHeight="1">
      <c r="B352" s="647"/>
      <c r="C352" s="648"/>
      <c r="D352" s="648"/>
      <c r="E352" s="648"/>
      <c r="F352" s="648"/>
      <c r="G352" s="648"/>
      <c r="H352" s="648"/>
      <c r="I352" s="649"/>
      <c r="J352" s="647"/>
      <c r="K352" s="648"/>
      <c r="L352" s="648"/>
      <c r="M352" s="648"/>
      <c r="N352" s="651"/>
      <c r="O352" s="33" t="e">
        <f>'報告書（事業主控）記載用'!#REF!</f>
        <v>#REF!</v>
      </c>
      <c r="P352" s="237" t="s">
        <v>31</v>
      </c>
      <c r="Q352" s="33" t="e">
        <f>'報告書（事業主控）記載用'!#REF!</f>
        <v>#REF!</v>
      </c>
      <c r="R352" s="237" t="s">
        <v>32</v>
      </c>
      <c r="S352" s="33" t="e">
        <f>'報告書（事業主控）記載用'!#REF!</f>
        <v>#REF!</v>
      </c>
      <c r="T352" s="652" t="s">
        <v>34</v>
      </c>
      <c r="U352" s="652"/>
      <c r="V352" s="627" t="e">
        <f>'報告書（事業主控）記載用'!#REF!</f>
        <v>#REF!</v>
      </c>
      <c r="W352" s="628"/>
      <c r="X352" s="628"/>
      <c r="Y352" s="628"/>
      <c r="Z352" s="627" t="e">
        <f>'報告書（事業主控）記載用'!#REF!</f>
        <v>#REF!</v>
      </c>
      <c r="AA352" s="628"/>
      <c r="AB352" s="628"/>
      <c r="AC352" s="628"/>
      <c r="AD352" s="627" t="e">
        <f>'報告書（事業主控）記載用'!#REF!</f>
        <v>#REF!</v>
      </c>
      <c r="AE352" s="628"/>
      <c r="AF352" s="628"/>
      <c r="AG352" s="628"/>
      <c r="AH352" s="627" t="e">
        <f>'報告書（事業主控）記載用'!#REF!</f>
        <v>#REF!</v>
      </c>
      <c r="AI352" s="628"/>
      <c r="AJ352" s="628"/>
      <c r="AK352" s="629"/>
      <c r="AL352" s="494" t="e">
        <f>'報告書（事業主控）記載用'!#REF!</f>
        <v>#REF!</v>
      </c>
      <c r="AM352" s="625"/>
      <c r="AN352" s="623" t="e">
        <f>'報告書（事業主控）記載用'!#REF!</f>
        <v>#REF!</v>
      </c>
      <c r="AO352" s="624"/>
      <c r="AP352" s="624"/>
      <c r="AQ352" s="624"/>
      <c r="AR352" s="624"/>
      <c r="AS352" s="240"/>
    </row>
    <row r="353" spans="2:45" ht="18" customHeight="1">
      <c r="B353" s="644" t="e">
        <f>'報告書（事業主控）記載用'!#REF!</f>
        <v>#REF!</v>
      </c>
      <c r="C353" s="645"/>
      <c r="D353" s="645"/>
      <c r="E353" s="645"/>
      <c r="F353" s="645"/>
      <c r="G353" s="645"/>
      <c r="H353" s="645"/>
      <c r="I353" s="646"/>
      <c r="J353" s="644" t="e">
        <f>'報告書（事業主控）記載用'!#REF!</f>
        <v>#REF!</v>
      </c>
      <c r="K353" s="645"/>
      <c r="L353" s="645"/>
      <c r="M353" s="645"/>
      <c r="N353" s="650"/>
      <c r="O353" s="32" t="e">
        <f>'報告書（事業主控）記載用'!#REF!</f>
        <v>#REF!</v>
      </c>
      <c r="P353" s="11" t="s">
        <v>31</v>
      </c>
      <c r="Q353" s="32" t="e">
        <f>'報告書（事業主控）記載用'!#REF!</f>
        <v>#REF!</v>
      </c>
      <c r="R353" s="11" t="s">
        <v>32</v>
      </c>
      <c r="S353" s="32" t="e">
        <f>'報告書（事業主控）記載用'!#REF!</f>
        <v>#REF!</v>
      </c>
      <c r="T353" s="512" t="s">
        <v>33</v>
      </c>
      <c r="U353" s="512"/>
      <c r="V353" s="633" t="e">
        <f>'報告書（事業主控）記載用'!#REF!</f>
        <v>#REF!</v>
      </c>
      <c r="W353" s="634"/>
      <c r="X353" s="634"/>
      <c r="Y353" s="284"/>
      <c r="Z353" s="285"/>
      <c r="AA353" s="286"/>
      <c r="AB353" s="286"/>
      <c r="AC353" s="284"/>
      <c r="AD353" s="285"/>
      <c r="AE353" s="286"/>
      <c r="AF353" s="286"/>
      <c r="AG353" s="284"/>
      <c r="AH353" s="630" t="e">
        <f>'報告書（事業主控）記載用'!#REF!</f>
        <v>#REF!</v>
      </c>
      <c r="AI353" s="631"/>
      <c r="AJ353" s="631"/>
      <c r="AK353" s="632"/>
      <c r="AL353" s="285"/>
      <c r="AM353" s="287"/>
      <c r="AN353" s="630" t="e">
        <f>'報告書（事業主控）記載用'!#REF!</f>
        <v>#REF!</v>
      </c>
      <c r="AO353" s="631"/>
      <c r="AP353" s="631"/>
      <c r="AQ353" s="631"/>
      <c r="AR353" s="631"/>
      <c r="AS353" s="288"/>
    </row>
    <row r="354" spans="2:45" ht="18" customHeight="1">
      <c r="B354" s="647"/>
      <c r="C354" s="648"/>
      <c r="D354" s="648"/>
      <c r="E354" s="648"/>
      <c r="F354" s="648"/>
      <c r="G354" s="648"/>
      <c r="H354" s="648"/>
      <c r="I354" s="649"/>
      <c r="J354" s="647"/>
      <c r="K354" s="648"/>
      <c r="L354" s="648"/>
      <c r="M354" s="648"/>
      <c r="N354" s="651"/>
      <c r="O354" s="33" t="e">
        <f>'報告書（事業主控）記載用'!#REF!</f>
        <v>#REF!</v>
      </c>
      <c r="P354" s="237" t="s">
        <v>31</v>
      </c>
      <c r="Q354" s="33" t="e">
        <f>'報告書（事業主控）記載用'!#REF!</f>
        <v>#REF!</v>
      </c>
      <c r="R354" s="237" t="s">
        <v>32</v>
      </c>
      <c r="S354" s="33" t="e">
        <f>'報告書（事業主控）記載用'!#REF!</f>
        <v>#REF!</v>
      </c>
      <c r="T354" s="652" t="s">
        <v>34</v>
      </c>
      <c r="U354" s="652"/>
      <c r="V354" s="627" t="e">
        <f>'報告書（事業主控）記載用'!#REF!</f>
        <v>#REF!</v>
      </c>
      <c r="W354" s="628"/>
      <c r="X354" s="628"/>
      <c r="Y354" s="628"/>
      <c r="Z354" s="627" t="e">
        <f>'報告書（事業主控）記載用'!#REF!</f>
        <v>#REF!</v>
      </c>
      <c r="AA354" s="628"/>
      <c r="AB354" s="628"/>
      <c r="AC354" s="628"/>
      <c r="AD354" s="627" t="e">
        <f>'報告書（事業主控）記載用'!#REF!</f>
        <v>#REF!</v>
      </c>
      <c r="AE354" s="628"/>
      <c r="AF354" s="628"/>
      <c r="AG354" s="628"/>
      <c r="AH354" s="627" t="e">
        <f>'報告書（事業主控）記載用'!#REF!</f>
        <v>#REF!</v>
      </c>
      <c r="AI354" s="628"/>
      <c r="AJ354" s="628"/>
      <c r="AK354" s="629"/>
      <c r="AL354" s="494" t="e">
        <f>'報告書（事業主控）記載用'!#REF!</f>
        <v>#REF!</v>
      </c>
      <c r="AM354" s="625"/>
      <c r="AN354" s="623" t="e">
        <f>'報告書（事業主控）記載用'!#REF!</f>
        <v>#REF!</v>
      </c>
      <c r="AO354" s="624"/>
      <c r="AP354" s="624"/>
      <c r="AQ354" s="624"/>
      <c r="AR354" s="624"/>
      <c r="AS354" s="240"/>
    </row>
    <row r="355" spans="2:45" ht="18" customHeight="1">
      <c r="B355" s="644" t="e">
        <f>'報告書（事業主控）記載用'!#REF!</f>
        <v>#REF!</v>
      </c>
      <c r="C355" s="645"/>
      <c r="D355" s="645"/>
      <c r="E355" s="645"/>
      <c r="F355" s="645"/>
      <c r="G355" s="645"/>
      <c r="H355" s="645"/>
      <c r="I355" s="646"/>
      <c r="J355" s="644" t="e">
        <f>'報告書（事業主控）記載用'!#REF!</f>
        <v>#REF!</v>
      </c>
      <c r="K355" s="645"/>
      <c r="L355" s="645"/>
      <c r="M355" s="645"/>
      <c r="N355" s="650"/>
      <c r="O355" s="32" t="e">
        <f>'報告書（事業主控）記載用'!#REF!</f>
        <v>#REF!</v>
      </c>
      <c r="P355" s="11" t="s">
        <v>31</v>
      </c>
      <c r="Q355" s="32" t="e">
        <f>'報告書（事業主控）記載用'!#REF!</f>
        <v>#REF!</v>
      </c>
      <c r="R355" s="11" t="s">
        <v>32</v>
      </c>
      <c r="S355" s="32" t="e">
        <f>'報告書（事業主控）記載用'!#REF!</f>
        <v>#REF!</v>
      </c>
      <c r="T355" s="512" t="s">
        <v>33</v>
      </c>
      <c r="U355" s="512"/>
      <c r="V355" s="633" t="e">
        <f>'報告書（事業主控）記載用'!#REF!</f>
        <v>#REF!</v>
      </c>
      <c r="W355" s="634"/>
      <c r="X355" s="634"/>
      <c r="Y355" s="284"/>
      <c r="Z355" s="285"/>
      <c r="AA355" s="286"/>
      <c r="AB355" s="286"/>
      <c r="AC355" s="284"/>
      <c r="AD355" s="285"/>
      <c r="AE355" s="286"/>
      <c r="AF355" s="286"/>
      <c r="AG355" s="284"/>
      <c r="AH355" s="630" t="e">
        <f>'報告書（事業主控）記載用'!#REF!</f>
        <v>#REF!</v>
      </c>
      <c r="AI355" s="631"/>
      <c r="AJ355" s="631"/>
      <c r="AK355" s="632"/>
      <c r="AL355" s="285"/>
      <c r="AM355" s="287"/>
      <c r="AN355" s="630" t="e">
        <f>'報告書（事業主控）記載用'!#REF!</f>
        <v>#REF!</v>
      </c>
      <c r="AO355" s="631"/>
      <c r="AP355" s="631"/>
      <c r="AQ355" s="631"/>
      <c r="AR355" s="631"/>
      <c r="AS355" s="288"/>
    </row>
    <row r="356" spans="2:45" ht="18" customHeight="1">
      <c r="B356" s="647"/>
      <c r="C356" s="648"/>
      <c r="D356" s="648"/>
      <c r="E356" s="648"/>
      <c r="F356" s="648"/>
      <c r="G356" s="648"/>
      <c r="H356" s="648"/>
      <c r="I356" s="649"/>
      <c r="J356" s="647"/>
      <c r="K356" s="648"/>
      <c r="L356" s="648"/>
      <c r="M356" s="648"/>
      <c r="N356" s="651"/>
      <c r="O356" s="33" t="e">
        <f>'報告書（事業主控）記載用'!#REF!</f>
        <v>#REF!</v>
      </c>
      <c r="P356" s="237" t="s">
        <v>31</v>
      </c>
      <c r="Q356" s="33" t="e">
        <f>'報告書（事業主控）記載用'!#REF!</f>
        <v>#REF!</v>
      </c>
      <c r="R356" s="237" t="s">
        <v>32</v>
      </c>
      <c r="S356" s="33" t="e">
        <f>'報告書（事業主控）記載用'!#REF!</f>
        <v>#REF!</v>
      </c>
      <c r="T356" s="652" t="s">
        <v>34</v>
      </c>
      <c r="U356" s="652"/>
      <c r="V356" s="627" t="e">
        <f>'報告書（事業主控）記載用'!#REF!</f>
        <v>#REF!</v>
      </c>
      <c r="W356" s="628"/>
      <c r="X356" s="628"/>
      <c r="Y356" s="628"/>
      <c r="Z356" s="627" t="e">
        <f>'報告書（事業主控）記載用'!#REF!</f>
        <v>#REF!</v>
      </c>
      <c r="AA356" s="628"/>
      <c r="AB356" s="628"/>
      <c r="AC356" s="628"/>
      <c r="AD356" s="627" t="e">
        <f>'報告書（事業主控）記載用'!#REF!</f>
        <v>#REF!</v>
      </c>
      <c r="AE356" s="628"/>
      <c r="AF356" s="628"/>
      <c r="AG356" s="628"/>
      <c r="AH356" s="627" t="e">
        <f>'報告書（事業主控）記載用'!#REF!</f>
        <v>#REF!</v>
      </c>
      <c r="AI356" s="628"/>
      <c r="AJ356" s="628"/>
      <c r="AK356" s="629"/>
      <c r="AL356" s="494" t="e">
        <f>'報告書（事業主控）記載用'!#REF!</f>
        <v>#REF!</v>
      </c>
      <c r="AM356" s="625"/>
      <c r="AN356" s="623" t="e">
        <f>'報告書（事業主控）記載用'!#REF!</f>
        <v>#REF!</v>
      </c>
      <c r="AO356" s="624"/>
      <c r="AP356" s="624"/>
      <c r="AQ356" s="624"/>
      <c r="AR356" s="624"/>
      <c r="AS356" s="240"/>
    </row>
    <row r="357" spans="2:45" ht="18" customHeight="1">
      <c r="B357" s="644" t="e">
        <f>'報告書（事業主控）記載用'!#REF!</f>
        <v>#REF!</v>
      </c>
      <c r="C357" s="645"/>
      <c r="D357" s="645"/>
      <c r="E357" s="645"/>
      <c r="F357" s="645"/>
      <c r="G357" s="645"/>
      <c r="H357" s="645"/>
      <c r="I357" s="646"/>
      <c r="J357" s="644" t="e">
        <f>'報告書（事業主控）記載用'!#REF!</f>
        <v>#REF!</v>
      </c>
      <c r="K357" s="645"/>
      <c r="L357" s="645"/>
      <c r="M357" s="645"/>
      <c r="N357" s="650"/>
      <c r="O357" s="32" t="e">
        <f>'報告書（事業主控）記載用'!#REF!</f>
        <v>#REF!</v>
      </c>
      <c r="P357" s="11" t="s">
        <v>31</v>
      </c>
      <c r="Q357" s="32" t="e">
        <f>'報告書（事業主控）記載用'!#REF!</f>
        <v>#REF!</v>
      </c>
      <c r="R357" s="11" t="s">
        <v>32</v>
      </c>
      <c r="S357" s="32" t="e">
        <f>'報告書（事業主控）記載用'!#REF!</f>
        <v>#REF!</v>
      </c>
      <c r="T357" s="512" t="s">
        <v>33</v>
      </c>
      <c r="U357" s="512"/>
      <c r="V357" s="633" t="e">
        <f>'報告書（事業主控）記載用'!#REF!</f>
        <v>#REF!</v>
      </c>
      <c r="W357" s="634"/>
      <c r="X357" s="634"/>
      <c r="Y357" s="284"/>
      <c r="Z357" s="285"/>
      <c r="AA357" s="286"/>
      <c r="AB357" s="286"/>
      <c r="AC357" s="284"/>
      <c r="AD357" s="285"/>
      <c r="AE357" s="286"/>
      <c r="AF357" s="286"/>
      <c r="AG357" s="284"/>
      <c r="AH357" s="630" t="e">
        <f>'報告書（事業主控）記載用'!#REF!</f>
        <v>#REF!</v>
      </c>
      <c r="AI357" s="631"/>
      <c r="AJ357" s="631"/>
      <c r="AK357" s="632"/>
      <c r="AL357" s="285"/>
      <c r="AM357" s="287"/>
      <c r="AN357" s="630" t="e">
        <f>'報告書（事業主控）記載用'!#REF!</f>
        <v>#REF!</v>
      </c>
      <c r="AO357" s="631"/>
      <c r="AP357" s="631"/>
      <c r="AQ357" s="631"/>
      <c r="AR357" s="631"/>
      <c r="AS357" s="288"/>
    </row>
    <row r="358" spans="2:45" ht="18" customHeight="1">
      <c r="B358" s="647"/>
      <c r="C358" s="648"/>
      <c r="D358" s="648"/>
      <c r="E358" s="648"/>
      <c r="F358" s="648"/>
      <c r="G358" s="648"/>
      <c r="H358" s="648"/>
      <c r="I358" s="649"/>
      <c r="J358" s="647"/>
      <c r="K358" s="648"/>
      <c r="L358" s="648"/>
      <c r="M358" s="648"/>
      <c r="N358" s="651"/>
      <c r="O358" s="33" t="e">
        <f>'報告書（事業主控）記載用'!#REF!</f>
        <v>#REF!</v>
      </c>
      <c r="P358" s="237" t="s">
        <v>31</v>
      </c>
      <c r="Q358" s="33" t="e">
        <f>'報告書（事業主控）記載用'!#REF!</f>
        <v>#REF!</v>
      </c>
      <c r="R358" s="237" t="s">
        <v>32</v>
      </c>
      <c r="S358" s="33" t="e">
        <f>'報告書（事業主控）記載用'!#REF!</f>
        <v>#REF!</v>
      </c>
      <c r="T358" s="652" t="s">
        <v>34</v>
      </c>
      <c r="U358" s="652"/>
      <c r="V358" s="627" t="e">
        <f>'報告書（事業主控）記載用'!#REF!</f>
        <v>#REF!</v>
      </c>
      <c r="W358" s="628"/>
      <c r="X358" s="628"/>
      <c r="Y358" s="628"/>
      <c r="Z358" s="627" t="e">
        <f>'報告書（事業主控）記載用'!#REF!</f>
        <v>#REF!</v>
      </c>
      <c r="AA358" s="628"/>
      <c r="AB358" s="628"/>
      <c r="AC358" s="628"/>
      <c r="AD358" s="627" t="e">
        <f>'報告書（事業主控）記載用'!#REF!</f>
        <v>#REF!</v>
      </c>
      <c r="AE358" s="628"/>
      <c r="AF358" s="628"/>
      <c r="AG358" s="628"/>
      <c r="AH358" s="627" t="e">
        <f>'報告書（事業主控）記載用'!#REF!</f>
        <v>#REF!</v>
      </c>
      <c r="AI358" s="628"/>
      <c r="AJ358" s="628"/>
      <c r="AK358" s="629"/>
      <c r="AL358" s="494" t="e">
        <f>'報告書（事業主控）記載用'!#REF!</f>
        <v>#REF!</v>
      </c>
      <c r="AM358" s="625"/>
      <c r="AN358" s="623" t="e">
        <f>'報告書（事業主控）記載用'!#REF!</f>
        <v>#REF!</v>
      </c>
      <c r="AO358" s="624"/>
      <c r="AP358" s="624"/>
      <c r="AQ358" s="624"/>
      <c r="AR358" s="624"/>
      <c r="AS358" s="240"/>
    </row>
    <row r="359" spans="2:45" ht="18" customHeight="1">
      <c r="B359" s="644" t="e">
        <f>'報告書（事業主控）記載用'!#REF!</f>
        <v>#REF!</v>
      </c>
      <c r="C359" s="645"/>
      <c r="D359" s="645"/>
      <c r="E359" s="645"/>
      <c r="F359" s="645"/>
      <c r="G359" s="645"/>
      <c r="H359" s="645"/>
      <c r="I359" s="646"/>
      <c r="J359" s="644" t="e">
        <f>'報告書（事業主控）記載用'!#REF!</f>
        <v>#REF!</v>
      </c>
      <c r="K359" s="645"/>
      <c r="L359" s="645"/>
      <c r="M359" s="645"/>
      <c r="N359" s="650"/>
      <c r="O359" s="32" t="e">
        <f>'報告書（事業主控）記載用'!#REF!</f>
        <v>#REF!</v>
      </c>
      <c r="P359" s="11" t="s">
        <v>31</v>
      </c>
      <c r="Q359" s="32" t="e">
        <f>'報告書（事業主控）記載用'!#REF!</f>
        <v>#REF!</v>
      </c>
      <c r="R359" s="11" t="s">
        <v>32</v>
      </c>
      <c r="S359" s="32" t="e">
        <f>'報告書（事業主控）記載用'!#REF!</f>
        <v>#REF!</v>
      </c>
      <c r="T359" s="512" t="s">
        <v>33</v>
      </c>
      <c r="U359" s="512"/>
      <c r="V359" s="633" t="e">
        <f>'報告書（事業主控）記載用'!#REF!</f>
        <v>#REF!</v>
      </c>
      <c r="W359" s="634"/>
      <c r="X359" s="634"/>
      <c r="Y359" s="284"/>
      <c r="Z359" s="285"/>
      <c r="AA359" s="286"/>
      <c r="AB359" s="286"/>
      <c r="AC359" s="284"/>
      <c r="AD359" s="285"/>
      <c r="AE359" s="286"/>
      <c r="AF359" s="286"/>
      <c r="AG359" s="284"/>
      <c r="AH359" s="630" t="e">
        <f>'報告書（事業主控）記載用'!#REF!</f>
        <v>#REF!</v>
      </c>
      <c r="AI359" s="631"/>
      <c r="AJ359" s="631"/>
      <c r="AK359" s="632"/>
      <c r="AL359" s="285"/>
      <c r="AM359" s="287"/>
      <c r="AN359" s="630" t="e">
        <f>'報告書（事業主控）記載用'!#REF!</f>
        <v>#REF!</v>
      </c>
      <c r="AO359" s="631"/>
      <c r="AP359" s="631"/>
      <c r="AQ359" s="631"/>
      <c r="AR359" s="631"/>
      <c r="AS359" s="288"/>
    </row>
    <row r="360" spans="2:45" ht="18" customHeight="1">
      <c r="B360" s="647"/>
      <c r="C360" s="648"/>
      <c r="D360" s="648"/>
      <c r="E360" s="648"/>
      <c r="F360" s="648"/>
      <c r="G360" s="648"/>
      <c r="H360" s="648"/>
      <c r="I360" s="649"/>
      <c r="J360" s="647"/>
      <c r="K360" s="648"/>
      <c r="L360" s="648"/>
      <c r="M360" s="648"/>
      <c r="N360" s="651"/>
      <c r="O360" s="33" t="e">
        <f>'報告書（事業主控）記載用'!#REF!</f>
        <v>#REF!</v>
      </c>
      <c r="P360" s="237" t="s">
        <v>31</v>
      </c>
      <c r="Q360" s="33" t="e">
        <f>'報告書（事業主控）記載用'!#REF!</f>
        <v>#REF!</v>
      </c>
      <c r="R360" s="237" t="s">
        <v>32</v>
      </c>
      <c r="S360" s="33" t="e">
        <f>'報告書（事業主控）記載用'!#REF!</f>
        <v>#REF!</v>
      </c>
      <c r="T360" s="652" t="s">
        <v>34</v>
      </c>
      <c r="U360" s="652"/>
      <c r="V360" s="627" t="e">
        <f>'報告書（事業主控）記載用'!#REF!</f>
        <v>#REF!</v>
      </c>
      <c r="W360" s="628"/>
      <c r="X360" s="628"/>
      <c r="Y360" s="628"/>
      <c r="Z360" s="627" t="e">
        <f>'報告書（事業主控）記載用'!#REF!</f>
        <v>#REF!</v>
      </c>
      <c r="AA360" s="628"/>
      <c r="AB360" s="628"/>
      <c r="AC360" s="628"/>
      <c r="AD360" s="627" t="e">
        <f>'報告書（事業主控）記載用'!#REF!</f>
        <v>#REF!</v>
      </c>
      <c r="AE360" s="628"/>
      <c r="AF360" s="628"/>
      <c r="AG360" s="628"/>
      <c r="AH360" s="627" t="e">
        <f>'報告書（事業主控）記載用'!#REF!</f>
        <v>#REF!</v>
      </c>
      <c r="AI360" s="628"/>
      <c r="AJ360" s="628"/>
      <c r="AK360" s="629"/>
      <c r="AL360" s="494" t="e">
        <f>'報告書（事業主控）記載用'!#REF!</f>
        <v>#REF!</v>
      </c>
      <c r="AM360" s="625"/>
      <c r="AN360" s="623" t="e">
        <f>'報告書（事業主控）記載用'!#REF!</f>
        <v>#REF!</v>
      </c>
      <c r="AO360" s="624"/>
      <c r="AP360" s="624"/>
      <c r="AQ360" s="624"/>
      <c r="AR360" s="624"/>
      <c r="AS360" s="240"/>
    </row>
    <row r="361" spans="2:45" ht="18" customHeight="1">
      <c r="B361" s="644" t="e">
        <f>'報告書（事業主控）記載用'!#REF!</f>
        <v>#REF!</v>
      </c>
      <c r="C361" s="645"/>
      <c r="D361" s="645"/>
      <c r="E361" s="645"/>
      <c r="F361" s="645"/>
      <c r="G361" s="645"/>
      <c r="H361" s="645"/>
      <c r="I361" s="646"/>
      <c r="J361" s="644" t="e">
        <f>'報告書（事業主控）記載用'!#REF!</f>
        <v>#REF!</v>
      </c>
      <c r="K361" s="645"/>
      <c r="L361" s="645"/>
      <c r="M361" s="645"/>
      <c r="N361" s="650"/>
      <c r="O361" s="32" t="e">
        <f>'報告書（事業主控）記載用'!#REF!</f>
        <v>#REF!</v>
      </c>
      <c r="P361" s="11" t="s">
        <v>31</v>
      </c>
      <c r="Q361" s="32" t="e">
        <f>'報告書（事業主控）記載用'!#REF!</f>
        <v>#REF!</v>
      </c>
      <c r="R361" s="11" t="s">
        <v>32</v>
      </c>
      <c r="S361" s="32" t="e">
        <f>'報告書（事業主控）記載用'!#REF!</f>
        <v>#REF!</v>
      </c>
      <c r="T361" s="512" t="s">
        <v>33</v>
      </c>
      <c r="U361" s="512"/>
      <c r="V361" s="633" t="e">
        <f>'報告書（事業主控）記載用'!#REF!</f>
        <v>#REF!</v>
      </c>
      <c r="W361" s="634"/>
      <c r="X361" s="634"/>
      <c r="Y361" s="284"/>
      <c r="Z361" s="285"/>
      <c r="AA361" s="286"/>
      <c r="AB361" s="286"/>
      <c r="AC361" s="284"/>
      <c r="AD361" s="285"/>
      <c r="AE361" s="286"/>
      <c r="AF361" s="286"/>
      <c r="AG361" s="284"/>
      <c r="AH361" s="630" t="e">
        <f>'報告書（事業主控）記載用'!#REF!</f>
        <v>#REF!</v>
      </c>
      <c r="AI361" s="631"/>
      <c r="AJ361" s="631"/>
      <c r="AK361" s="632"/>
      <c r="AL361" s="285"/>
      <c r="AM361" s="287"/>
      <c r="AN361" s="630" t="e">
        <f>'報告書（事業主控）記載用'!#REF!</f>
        <v>#REF!</v>
      </c>
      <c r="AO361" s="631"/>
      <c r="AP361" s="631"/>
      <c r="AQ361" s="631"/>
      <c r="AR361" s="631"/>
      <c r="AS361" s="288"/>
    </row>
    <row r="362" spans="2:45" ht="18" customHeight="1">
      <c r="B362" s="647"/>
      <c r="C362" s="648"/>
      <c r="D362" s="648"/>
      <c r="E362" s="648"/>
      <c r="F362" s="648"/>
      <c r="G362" s="648"/>
      <c r="H362" s="648"/>
      <c r="I362" s="649"/>
      <c r="J362" s="647"/>
      <c r="K362" s="648"/>
      <c r="L362" s="648"/>
      <c r="M362" s="648"/>
      <c r="N362" s="651"/>
      <c r="O362" s="33" t="e">
        <f>'報告書（事業主控）記載用'!#REF!</f>
        <v>#REF!</v>
      </c>
      <c r="P362" s="237" t="s">
        <v>31</v>
      </c>
      <c r="Q362" s="33" t="e">
        <f>'報告書（事業主控）記載用'!#REF!</f>
        <v>#REF!</v>
      </c>
      <c r="R362" s="237" t="s">
        <v>32</v>
      </c>
      <c r="S362" s="33" t="e">
        <f>'報告書（事業主控）記載用'!#REF!</f>
        <v>#REF!</v>
      </c>
      <c r="T362" s="652" t="s">
        <v>34</v>
      </c>
      <c r="U362" s="652"/>
      <c r="V362" s="627" t="e">
        <f>'報告書（事業主控）記載用'!#REF!</f>
        <v>#REF!</v>
      </c>
      <c r="W362" s="628"/>
      <c r="X362" s="628"/>
      <c r="Y362" s="628"/>
      <c r="Z362" s="627" t="e">
        <f>'報告書（事業主控）記載用'!#REF!</f>
        <v>#REF!</v>
      </c>
      <c r="AA362" s="628"/>
      <c r="AB362" s="628"/>
      <c r="AC362" s="628"/>
      <c r="AD362" s="627" t="e">
        <f>'報告書（事業主控）記載用'!#REF!</f>
        <v>#REF!</v>
      </c>
      <c r="AE362" s="628"/>
      <c r="AF362" s="628"/>
      <c r="AG362" s="628"/>
      <c r="AH362" s="627" t="e">
        <f>'報告書（事業主控）記載用'!#REF!</f>
        <v>#REF!</v>
      </c>
      <c r="AI362" s="628"/>
      <c r="AJ362" s="628"/>
      <c r="AK362" s="629"/>
      <c r="AL362" s="494" t="e">
        <f>'報告書（事業主控）記載用'!#REF!</f>
        <v>#REF!</v>
      </c>
      <c r="AM362" s="625"/>
      <c r="AN362" s="623" t="e">
        <f>'報告書（事業主控）記載用'!#REF!</f>
        <v>#REF!</v>
      </c>
      <c r="AO362" s="624"/>
      <c r="AP362" s="624"/>
      <c r="AQ362" s="624"/>
      <c r="AR362" s="624"/>
      <c r="AS362" s="240"/>
    </row>
    <row r="363" spans="2:45" ht="18" customHeight="1">
      <c r="B363" s="644" t="e">
        <f>'報告書（事業主控）記載用'!#REF!</f>
        <v>#REF!</v>
      </c>
      <c r="C363" s="645"/>
      <c r="D363" s="645"/>
      <c r="E363" s="645"/>
      <c r="F363" s="645"/>
      <c r="G363" s="645"/>
      <c r="H363" s="645"/>
      <c r="I363" s="646"/>
      <c r="J363" s="644" t="e">
        <f>'報告書（事業主控）記載用'!#REF!</f>
        <v>#REF!</v>
      </c>
      <c r="K363" s="645"/>
      <c r="L363" s="645"/>
      <c r="M363" s="645"/>
      <c r="N363" s="650"/>
      <c r="O363" s="32" t="e">
        <f>'報告書（事業主控）記載用'!#REF!</f>
        <v>#REF!</v>
      </c>
      <c r="P363" s="11" t="s">
        <v>31</v>
      </c>
      <c r="Q363" s="32" t="e">
        <f>'報告書（事業主控）記載用'!#REF!</f>
        <v>#REF!</v>
      </c>
      <c r="R363" s="11" t="s">
        <v>32</v>
      </c>
      <c r="S363" s="32" t="e">
        <f>'報告書（事業主控）記載用'!#REF!</f>
        <v>#REF!</v>
      </c>
      <c r="T363" s="512" t="s">
        <v>33</v>
      </c>
      <c r="U363" s="512"/>
      <c r="V363" s="633" t="e">
        <f>'報告書（事業主控）記載用'!#REF!</f>
        <v>#REF!</v>
      </c>
      <c r="W363" s="634"/>
      <c r="X363" s="634"/>
      <c r="Y363" s="284"/>
      <c r="Z363" s="285"/>
      <c r="AA363" s="286"/>
      <c r="AB363" s="286"/>
      <c r="AC363" s="284"/>
      <c r="AD363" s="285"/>
      <c r="AE363" s="286"/>
      <c r="AF363" s="286"/>
      <c r="AG363" s="284"/>
      <c r="AH363" s="630" t="e">
        <f>'報告書（事業主控）記載用'!#REF!</f>
        <v>#REF!</v>
      </c>
      <c r="AI363" s="631"/>
      <c r="AJ363" s="631"/>
      <c r="AK363" s="632"/>
      <c r="AL363" s="285"/>
      <c r="AM363" s="287"/>
      <c r="AN363" s="630" t="e">
        <f>'報告書（事業主控）記載用'!#REF!</f>
        <v>#REF!</v>
      </c>
      <c r="AO363" s="631"/>
      <c r="AP363" s="631"/>
      <c r="AQ363" s="631"/>
      <c r="AR363" s="631"/>
      <c r="AS363" s="288"/>
    </row>
    <row r="364" spans="2:45" ht="18" customHeight="1">
      <c r="B364" s="647"/>
      <c r="C364" s="648"/>
      <c r="D364" s="648"/>
      <c r="E364" s="648"/>
      <c r="F364" s="648"/>
      <c r="G364" s="648"/>
      <c r="H364" s="648"/>
      <c r="I364" s="649"/>
      <c r="J364" s="647"/>
      <c r="K364" s="648"/>
      <c r="L364" s="648"/>
      <c r="M364" s="648"/>
      <c r="N364" s="651"/>
      <c r="O364" s="33" t="e">
        <f>'報告書（事業主控）記載用'!#REF!</f>
        <v>#REF!</v>
      </c>
      <c r="P364" s="237" t="s">
        <v>31</v>
      </c>
      <c r="Q364" s="33" t="e">
        <f>'報告書（事業主控）記載用'!#REF!</f>
        <v>#REF!</v>
      </c>
      <c r="R364" s="237" t="s">
        <v>32</v>
      </c>
      <c r="S364" s="33" t="e">
        <f>'報告書（事業主控）記載用'!#REF!</f>
        <v>#REF!</v>
      </c>
      <c r="T364" s="652" t="s">
        <v>34</v>
      </c>
      <c r="U364" s="652"/>
      <c r="V364" s="627" t="e">
        <f>'報告書（事業主控）記載用'!#REF!</f>
        <v>#REF!</v>
      </c>
      <c r="W364" s="628"/>
      <c r="X364" s="628"/>
      <c r="Y364" s="628"/>
      <c r="Z364" s="627" t="e">
        <f>'報告書（事業主控）記載用'!#REF!</f>
        <v>#REF!</v>
      </c>
      <c r="AA364" s="628"/>
      <c r="AB364" s="628"/>
      <c r="AC364" s="628"/>
      <c r="AD364" s="627" t="e">
        <f>'報告書（事業主控）記載用'!#REF!</f>
        <v>#REF!</v>
      </c>
      <c r="AE364" s="628"/>
      <c r="AF364" s="628"/>
      <c r="AG364" s="628"/>
      <c r="AH364" s="627" t="e">
        <f>'報告書（事業主控）記載用'!#REF!</f>
        <v>#REF!</v>
      </c>
      <c r="AI364" s="628"/>
      <c r="AJ364" s="628"/>
      <c r="AK364" s="629"/>
      <c r="AL364" s="494" t="e">
        <f>'報告書（事業主控）記載用'!#REF!</f>
        <v>#REF!</v>
      </c>
      <c r="AM364" s="625"/>
      <c r="AN364" s="623" t="e">
        <f>'報告書（事業主控）記載用'!#REF!</f>
        <v>#REF!</v>
      </c>
      <c r="AO364" s="624"/>
      <c r="AP364" s="624"/>
      <c r="AQ364" s="624"/>
      <c r="AR364" s="624"/>
      <c r="AS364" s="240"/>
    </row>
    <row r="365" spans="2:45" ht="18" customHeight="1">
      <c r="B365" s="407" t="s">
        <v>337</v>
      </c>
      <c r="C365" s="518"/>
      <c r="D365" s="518"/>
      <c r="E365" s="519"/>
      <c r="F365" s="635" t="e">
        <f>'報告書（事業主控）記載用'!#REF!</f>
        <v>#REF!</v>
      </c>
      <c r="G365" s="636"/>
      <c r="H365" s="636"/>
      <c r="I365" s="636"/>
      <c r="J365" s="636"/>
      <c r="K365" s="636"/>
      <c r="L365" s="636"/>
      <c r="M365" s="636"/>
      <c r="N365" s="637"/>
      <c r="O365" s="407" t="s">
        <v>338</v>
      </c>
      <c r="P365" s="518"/>
      <c r="Q365" s="518"/>
      <c r="R365" s="518"/>
      <c r="S365" s="518"/>
      <c r="T365" s="518"/>
      <c r="U365" s="519"/>
      <c r="V365" s="630" t="e">
        <f>'報告書（事業主控）記載用'!#REF!</f>
        <v>#REF!</v>
      </c>
      <c r="W365" s="631"/>
      <c r="X365" s="631"/>
      <c r="Y365" s="632"/>
      <c r="Z365" s="285"/>
      <c r="AA365" s="286"/>
      <c r="AB365" s="286"/>
      <c r="AC365" s="284"/>
      <c r="AD365" s="285"/>
      <c r="AE365" s="286"/>
      <c r="AF365" s="286"/>
      <c r="AG365" s="284"/>
      <c r="AH365" s="630" t="e">
        <f>'報告書（事業主控）記載用'!#REF!</f>
        <v>#REF!</v>
      </c>
      <c r="AI365" s="631"/>
      <c r="AJ365" s="631"/>
      <c r="AK365" s="632"/>
      <c r="AL365" s="285"/>
      <c r="AM365" s="287"/>
      <c r="AN365" s="630" t="e">
        <f>'報告書（事業主控）記載用'!#REF!</f>
        <v>#REF!</v>
      </c>
      <c r="AO365" s="631"/>
      <c r="AP365" s="631"/>
      <c r="AQ365" s="631"/>
      <c r="AR365" s="631"/>
      <c r="AS365" s="288"/>
    </row>
    <row r="366" spans="2:45" ht="18" customHeight="1">
      <c r="B366" s="520"/>
      <c r="C366" s="521"/>
      <c r="D366" s="521"/>
      <c r="E366" s="522"/>
      <c r="F366" s="638"/>
      <c r="G366" s="639"/>
      <c r="H366" s="639"/>
      <c r="I366" s="639"/>
      <c r="J366" s="639"/>
      <c r="K366" s="639"/>
      <c r="L366" s="639"/>
      <c r="M366" s="639"/>
      <c r="N366" s="640"/>
      <c r="O366" s="520"/>
      <c r="P366" s="521"/>
      <c r="Q366" s="521"/>
      <c r="R366" s="521"/>
      <c r="S366" s="521"/>
      <c r="T366" s="521"/>
      <c r="U366" s="522"/>
      <c r="V366" s="513" t="e">
        <f>'報告書（事業主控）記載用'!#REF!</f>
        <v>#REF!</v>
      </c>
      <c r="W366" s="516"/>
      <c r="X366" s="516"/>
      <c r="Y366" s="534"/>
      <c r="Z366" s="513" t="e">
        <f>'報告書（事業主控）記載用'!#REF!</f>
        <v>#REF!</v>
      </c>
      <c r="AA366" s="514"/>
      <c r="AB366" s="514"/>
      <c r="AC366" s="515"/>
      <c r="AD366" s="513" t="e">
        <f>'報告書（事業主控）記載用'!#REF!</f>
        <v>#REF!</v>
      </c>
      <c r="AE366" s="514"/>
      <c r="AF366" s="514"/>
      <c r="AG366" s="515"/>
      <c r="AH366" s="513" t="e">
        <f>'報告書（事業主控）記載用'!#REF!</f>
        <v>#REF!</v>
      </c>
      <c r="AI366" s="492"/>
      <c r="AJ366" s="492"/>
      <c r="AK366" s="492"/>
      <c r="AL366" s="289"/>
      <c r="AM366" s="290"/>
      <c r="AN366" s="513" t="e">
        <f>'報告書（事業主控）記載用'!#REF!</f>
        <v>#REF!</v>
      </c>
      <c r="AO366" s="516"/>
      <c r="AP366" s="516"/>
      <c r="AQ366" s="516"/>
      <c r="AR366" s="516"/>
      <c r="AS366" s="291"/>
    </row>
    <row r="367" spans="2:45" ht="18" customHeight="1">
      <c r="B367" s="523"/>
      <c r="C367" s="524"/>
      <c r="D367" s="524"/>
      <c r="E367" s="525"/>
      <c r="F367" s="641"/>
      <c r="G367" s="642"/>
      <c r="H367" s="642"/>
      <c r="I367" s="642"/>
      <c r="J367" s="642"/>
      <c r="K367" s="642"/>
      <c r="L367" s="642"/>
      <c r="M367" s="642"/>
      <c r="N367" s="643"/>
      <c r="O367" s="523"/>
      <c r="P367" s="524"/>
      <c r="Q367" s="524"/>
      <c r="R367" s="524"/>
      <c r="S367" s="524"/>
      <c r="T367" s="524"/>
      <c r="U367" s="525"/>
      <c r="V367" s="623" t="e">
        <f>'報告書（事業主控）記載用'!#REF!</f>
        <v>#REF!</v>
      </c>
      <c r="W367" s="624"/>
      <c r="X367" s="624"/>
      <c r="Y367" s="626"/>
      <c r="Z367" s="623" t="e">
        <f>'報告書（事業主控）記載用'!#REF!</f>
        <v>#REF!</v>
      </c>
      <c r="AA367" s="624"/>
      <c r="AB367" s="624"/>
      <c r="AC367" s="626"/>
      <c r="AD367" s="623" t="e">
        <f>'報告書（事業主控）記載用'!#REF!</f>
        <v>#REF!</v>
      </c>
      <c r="AE367" s="624"/>
      <c r="AF367" s="624"/>
      <c r="AG367" s="626"/>
      <c r="AH367" s="623" t="e">
        <f>'報告書（事業主控）記載用'!#REF!</f>
        <v>#REF!</v>
      </c>
      <c r="AI367" s="624"/>
      <c r="AJ367" s="624"/>
      <c r="AK367" s="626"/>
      <c r="AL367" s="239"/>
      <c r="AM367" s="240"/>
      <c r="AN367" s="623" t="e">
        <f>'報告書（事業主控）記載用'!#REF!</f>
        <v>#REF!</v>
      </c>
      <c r="AO367" s="624"/>
      <c r="AP367" s="624"/>
      <c r="AQ367" s="624"/>
      <c r="AR367" s="624"/>
      <c r="AS367" s="240"/>
    </row>
    <row r="368" spans="2:45" ht="18" customHeight="1">
      <c r="AN368" s="622" t="e">
        <f>'報告書（事業主控）記載用'!#REF!</f>
        <v>#REF!</v>
      </c>
      <c r="AO368" s="622"/>
      <c r="AP368" s="622"/>
      <c r="AQ368" s="622"/>
      <c r="AR368" s="622"/>
    </row>
    <row r="369" spans="2:45" ht="31.9" customHeight="1">
      <c r="AN369" s="38"/>
      <c r="AO369" s="38"/>
      <c r="AP369" s="38"/>
      <c r="AQ369" s="38"/>
      <c r="AR369" s="38"/>
    </row>
    <row r="370" spans="2:45" ht="7.5" customHeight="1">
      <c r="X370" s="3"/>
      <c r="Y370" s="3"/>
    </row>
    <row r="371" spans="2:45" ht="10.5" customHeight="1">
      <c r="X371" s="3"/>
      <c r="Y371" s="3"/>
    </row>
    <row r="372" spans="2:45" ht="5.25" customHeight="1">
      <c r="X372" s="3"/>
      <c r="Y372" s="3"/>
    </row>
    <row r="373" spans="2:45" ht="5.25" customHeight="1">
      <c r="X373" s="3"/>
      <c r="Y373" s="3"/>
    </row>
    <row r="374" spans="2:45" ht="5.25" customHeight="1">
      <c r="X374" s="3"/>
      <c r="Y374" s="3"/>
    </row>
    <row r="375" spans="2:45" ht="5.25" customHeight="1">
      <c r="X375" s="3"/>
      <c r="Y375" s="3"/>
    </row>
    <row r="376" spans="2:45" ht="17.25" customHeight="1">
      <c r="B376" s="2" t="s">
        <v>35</v>
      </c>
      <c r="S376" s="9"/>
      <c r="T376" s="9"/>
      <c r="U376" s="9"/>
      <c r="V376" s="9"/>
      <c r="W376" s="9"/>
      <c r="AL376" s="26"/>
      <c r="AM376" s="26"/>
      <c r="AN376" s="26"/>
      <c r="AO376" s="26"/>
    </row>
    <row r="377" spans="2:45" ht="12.75" customHeight="1">
      <c r="M377" s="27"/>
      <c r="N377" s="27"/>
      <c r="O377" s="27"/>
      <c r="P377" s="27"/>
      <c r="Q377" s="27"/>
      <c r="R377" s="27"/>
      <c r="S377" s="27"/>
      <c r="T377" s="28"/>
      <c r="U377" s="28"/>
      <c r="V377" s="28"/>
      <c r="W377" s="28"/>
      <c r="X377" s="28"/>
      <c r="Y377" s="28"/>
      <c r="Z377" s="28"/>
      <c r="AA377" s="27"/>
      <c r="AB377" s="27"/>
      <c r="AC377" s="27"/>
      <c r="AL377" s="26"/>
      <c r="AM377" s="389" t="s">
        <v>267</v>
      </c>
      <c r="AN377" s="617"/>
      <c r="AO377" s="617"/>
      <c r="AP377" s="618"/>
    </row>
    <row r="378" spans="2:45" ht="12.75" customHeight="1">
      <c r="M378" s="27"/>
      <c r="N378" s="27"/>
      <c r="O378" s="27"/>
      <c r="P378" s="27"/>
      <c r="Q378" s="27"/>
      <c r="R378" s="27"/>
      <c r="S378" s="27"/>
      <c r="T378" s="28"/>
      <c r="U378" s="28"/>
      <c r="V378" s="28"/>
      <c r="W378" s="28"/>
      <c r="X378" s="28"/>
      <c r="Y378" s="28"/>
      <c r="Z378" s="28"/>
      <c r="AA378" s="27"/>
      <c r="AB378" s="27"/>
      <c r="AC378" s="27"/>
      <c r="AL378" s="26"/>
      <c r="AM378" s="619"/>
      <c r="AN378" s="620"/>
      <c r="AO378" s="620"/>
      <c r="AP378" s="621"/>
    </row>
    <row r="379" spans="2:45" ht="12.75" customHeight="1">
      <c r="M379" s="27"/>
      <c r="N379" s="27"/>
      <c r="O379" s="27"/>
      <c r="P379" s="27"/>
      <c r="Q379" s="27"/>
      <c r="R379" s="27"/>
      <c r="S379" s="27"/>
      <c r="T379" s="27"/>
      <c r="U379" s="27"/>
      <c r="V379" s="27"/>
      <c r="W379" s="27"/>
      <c r="X379" s="27"/>
      <c r="Y379" s="27"/>
      <c r="Z379" s="27"/>
      <c r="AA379" s="27"/>
      <c r="AB379" s="27"/>
      <c r="AC379" s="27"/>
      <c r="AL379" s="26"/>
      <c r="AM379" s="26"/>
      <c r="AN379" s="270"/>
      <c r="AO379" s="270"/>
    </row>
    <row r="380" spans="2:45" ht="6" customHeight="1">
      <c r="M380" s="27"/>
      <c r="N380" s="27"/>
      <c r="O380" s="27"/>
      <c r="P380" s="27"/>
      <c r="Q380" s="27"/>
      <c r="R380" s="27"/>
      <c r="S380" s="27"/>
      <c r="T380" s="27"/>
      <c r="U380" s="27"/>
      <c r="V380" s="27"/>
      <c r="W380" s="27"/>
      <c r="X380" s="27"/>
      <c r="Y380" s="27"/>
      <c r="Z380" s="27"/>
      <c r="AA380" s="27"/>
      <c r="AB380" s="27"/>
      <c r="AC380" s="27"/>
      <c r="AL380" s="26"/>
      <c r="AM380" s="26"/>
    </row>
    <row r="381" spans="2:45" ht="12.75" customHeight="1">
      <c r="B381" s="403" t="s">
        <v>2</v>
      </c>
      <c r="C381" s="404"/>
      <c r="D381" s="404"/>
      <c r="E381" s="404"/>
      <c r="F381" s="404"/>
      <c r="G381" s="404"/>
      <c r="H381" s="404"/>
      <c r="I381" s="404"/>
      <c r="J381" s="408" t="s">
        <v>10</v>
      </c>
      <c r="K381" s="408"/>
      <c r="L381" s="271" t="s">
        <v>3</v>
      </c>
      <c r="M381" s="408" t="s">
        <v>11</v>
      </c>
      <c r="N381" s="408"/>
      <c r="O381" s="409" t="s">
        <v>12</v>
      </c>
      <c r="P381" s="408"/>
      <c r="Q381" s="408"/>
      <c r="R381" s="408"/>
      <c r="S381" s="408"/>
      <c r="T381" s="408"/>
      <c r="U381" s="408" t="s">
        <v>13</v>
      </c>
      <c r="V381" s="408"/>
      <c r="W381" s="408"/>
      <c r="AD381" s="11"/>
      <c r="AE381" s="11"/>
      <c r="AF381" s="11"/>
      <c r="AG381" s="11"/>
      <c r="AH381" s="11"/>
      <c r="AI381" s="11"/>
      <c r="AJ381" s="11"/>
      <c r="AL381" s="543">
        <f>$AL$9</f>
        <v>0</v>
      </c>
      <c r="AM381" s="411"/>
      <c r="AN381" s="478" t="s">
        <v>4</v>
      </c>
      <c r="AO381" s="478"/>
      <c r="AP381" s="411">
        <v>10</v>
      </c>
      <c r="AQ381" s="411"/>
      <c r="AR381" s="478" t="s">
        <v>5</v>
      </c>
      <c r="AS381" s="481"/>
    </row>
    <row r="382" spans="2:45" ht="13.9" customHeight="1">
      <c r="B382" s="404"/>
      <c r="C382" s="404"/>
      <c r="D382" s="404"/>
      <c r="E382" s="404"/>
      <c r="F382" s="404"/>
      <c r="G382" s="404"/>
      <c r="H382" s="404"/>
      <c r="I382" s="404"/>
      <c r="J382" s="591">
        <f>$J$10</f>
        <v>0</v>
      </c>
      <c r="K382" s="579">
        <f>$K$10</f>
        <v>0</v>
      </c>
      <c r="L382" s="593">
        <f>$L$10</f>
        <v>0</v>
      </c>
      <c r="M382" s="582">
        <f>$M$10</f>
        <v>0</v>
      </c>
      <c r="N382" s="579">
        <f>$N$10</f>
        <v>0</v>
      </c>
      <c r="O382" s="582">
        <f>$O$10</f>
        <v>0</v>
      </c>
      <c r="P382" s="544">
        <f>$P$10</f>
        <v>0</v>
      </c>
      <c r="Q382" s="544">
        <f>$Q$10</f>
        <v>0</v>
      </c>
      <c r="R382" s="544">
        <f>$R$10</f>
        <v>0</v>
      </c>
      <c r="S382" s="544">
        <f>$S$10</f>
        <v>0</v>
      </c>
      <c r="T382" s="579">
        <f>$T$10</f>
        <v>0</v>
      </c>
      <c r="U382" s="582">
        <f>$U$10</f>
        <v>0</v>
      </c>
      <c r="V382" s="544">
        <f>$V$10</f>
        <v>0</v>
      </c>
      <c r="W382" s="579">
        <f>$W$10</f>
        <v>0</v>
      </c>
      <c r="AD382" s="11"/>
      <c r="AE382" s="11"/>
      <c r="AF382" s="11"/>
      <c r="AG382" s="11"/>
      <c r="AH382" s="11"/>
      <c r="AI382" s="11"/>
      <c r="AJ382" s="11"/>
      <c r="AL382" s="412"/>
      <c r="AM382" s="413"/>
      <c r="AN382" s="479"/>
      <c r="AO382" s="479"/>
      <c r="AP382" s="413"/>
      <c r="AQ382" s="413"/>
      <c r="AR382" s="479"/>
      <c r="AS382" s="482"/>
    </row>
    <row r="383" spans="2:45" ht="9" customHeight="1">
      <c r="B383" s="404"/>
      <c r="C383" s="404"/>
      <c r="D383" s="404"/>
      <c r="E383" s="404"/>
      <c r="F383" s="404"/>
      <c r="G383" s="404"/>
      <c r="H383" s="404"/>
      <c r="I383" s="404"/>
      <c r="J383" s="592"/>
      <c r="K383" s="580"/>
      <c r="L383" s="594"/>
      <c r="M383" s="583"/>
      <c r="N383" s="580"/>
      <c r="O383" s="583"/>
      <c r="P383" s="545"/>
      <c r="Q383" s="545"/>
      <c r="R383" s="545"/>
      <c r="S383" s="545"/>
      <c r="T383" s="580"/>
      <c r="U383" s="583"/>
      <c r="V383" s="545"/>
      <c r="W383" s="580"/>
      <c r="AD383" s="11"/>
      <c r="AE383" s="11"/>
      <c r="AF383" s="11"/>
      <c r="AG383" s="11"/>
      <c r="AH383" s="11"/>
      <c r="AI383" s="11"/>
      <c r="AJ383" s="11"/>
      <c r="AL383" s="414"/>
      <c r="AM383" s="415"/>
      <c r="AN383" s="480"/>
      <c r="AO383" s="480"/>
      <c r="AP383" s="415"/>
      <c r="AQ383" s="415"/>
      <c r="AR383" s="480"/>
      <c r="AS383" s="483"/>
    </row>
    <row r="384" spans="2:45" ht="6" customHeight="1">
      <c r="B384" s="406"/>
      <c r="C384" s="406"/>
      <c r="D384" s="406"/>
      <c r="E384" s="406"/>
      <c r="F384" s="406"/>
      <c r="G384" s="406"/>
      <c r="H384" s="406"/>
      <c r="I384" s="406"/>
      <c r="J384" s="592"/>
      <c r="K384" s="581"/>
      <c r="L384" s="595"/>
      <c r="M384" s="584"/>
      <c r="N384" s="581"/>
      <c r="O384" s="584"/>
      <c r="P384" s="546"/>
      <c r="Q384" s="546"/>
      <c r="R384" s="546"/>
      <c r="S384" s="546"/>
      <c r="T384" s="581"/>
      <c r="U384" s="584"/>
      <c r="V384" s="546"/>
      <c r="W384" s="581"/>
    </row>
    <row r="385" spans="2:45" ht="15" customHeight="1">
      <c r="B385" s="457" t="s">
        <v>36</v>
      </c>
      <c r="C385" s="458"/>
      <c r="D385" s="458"/>
      <c r="E385" s="458"/>
      <c r="F385" s="458"/>
      <c r="G385" s="458"/>
      <c r="H385" s="458"/>
      <c r="I385" s="459"/>
      <c r="J385" s="457" t="s">
        <v>6</v>
      </c>
      <c r="K385" s="458"/>
      <c r="L385" s="458"/>
      <c r="M385" s="458"/>
      <c r="N385" s="466"/>
      <c r="O385" s="469" t="s">
        <v>37</v>
      </c>
      <c r="P385" s="458"/>
      <c r="Q385" s="458"/>
      <c r="R385" s="458"/>
      <c r="S385" s="458"/>
      <c r="T385" s="458"/>
      <c r="U385" s="459"/>
      <c r="V385" s="272" t="s">
        <v>348</v>
      </c>
      <c r="W385" s="273"/>
      <c r="X385" s="273"/>
      <c r="Y385" s="472" t="s">
        <v>349</v>
      </c>
      <c r="Z385" s="472"/>
      <c r="AA385" s="472"/>
      <c r="AB385" s="472"/>
      <c r="AC385" s="472"/>
      <c r="AD385" s="472"/>
      <c r="AE385" s="472"/>
      <c r="AF385" s="472"/>
      <c r="AG385" s="472"/>
      <c r="AH385" s="472"/>
      <c r="AI385" s="273"/>
      <c r="AJ385" s="273"/>
      <c r="AK385" s="274"/>
      <c r="AL385" s="596" t="s">
        <v>310</v>
      </c>
      <c r="AM385" s="596"/>
      <c r="AN385" s="473" t="s">
        <v>350</v>
      </c>
      <c r="AO385" s="473"/>
      <c r="AP385" s="473"/>
      <c r="AQ385" s="473"/>
      <c r="AR385" s="473"/>
      <c r="AS385" s="474"/>
    </row>
    <row r="386" spans="2:45" ht="13.9" customHeight="1">
      <c r="B386" s="460"/>
      <c r="C386" s="461"/>
      <c r="D386" s="461"/>
      <c r="E386" s="461"/>
      <c r="F386" s="461"/>
      <c r="G386" s="461"/>
      <c r="H386" s="461"/>
      <c r="I386" s="462"/>
      <c r="J386" s="460"/>
      <c r="K386" s="461"/>
      <c r="L386" s="461"/>
      <c r="M386" s="461"/>
      <c r="N386" s="467"/>
      <c r="O386" s="470"/>
      <c r="P386" s="461"/>
      <c r="Q386" s="461"/>
      <c r="R386" s="461"/>
      <c r="S386" s="461"/>
      <c r="T386" s="461"/>
      <c r="U386" s="462"/>
      <c r="V386" s="420" t="s">
        <v>7</v>
      </c>
      <c r="W386" s="421"/>
      <c r="X386" s="421"/>
      <c r="Y386" s="422"/>
      <c r="Z386" s="426" t="s">
        <v>16</v>
      </c>
      <c r="AA386" s="427"/>
      <c r="AB386" s="427"/>
      <c r="AC386" s="428"/>
      <c r="AD386" s="432" t="s">
        <v>17</v>
      </c>
      <c r="AE386" s="433"/>
      <c r="AF386" s="433"/>
      <c r="AG386" s="434"/>
      <c r="AH386" s="660" t="s">
        <v>60</v>
      </c>
      <c r="AI386" s="478"/>
      <c r="AJ386" s="478"/>
      <c r="AK386" s="481"/>
      <c r="AL386" s="597" t="s">
        <v>38</v>
      </c>
      <c r="AM386" s="597"/>
      <c r="AN386" s="448" t="s">
        <v>19</v>
      </c>
      <c r="AO386" s="449"/>
      <c r="AP386" s="449"/>
      <c r="AQ386" s="449"/>
      <c r="AR386" s="450"/>
      <c r="AS386" s="451"/>
    </row>
    <row r="387" spans="2:45" ht="13.9" customHeight="1">
      <c r="B387" s="463"/>
      <c r="C387" s="464"/>
      <c r="D387" s="464"/>
      <c r="E387" s="464"/>
      <c r="F387" s="464"/>
      <c r="G387" s="464"/>
      <c r="H387" s="464"/>
      <c r="I387" s="465"/>
      <c r="J387" s="463"/>
      <c r="K387" s="464"/>
      <c r="L387" s="464"/>
      <c r="M387" s="464"/>
      <c r="N387" s="468"/>
      <c r="O387" s="471"/>
      <c r="P387" s="464"/>
      <c r="Q387" s="464"/>
      <c r="R387" s="464"/>
      <c r="S387" s="464"/>
      <c r="T387" s="464"/>
      <c r="U387" s="465"/>
      <c r="V387" s="423"/>
      <c r="W387" s="424"/>
      <c r="X387" s="424"/>
      <c r="Y387" s="425"/>
      <c r="Z387" s="429"/>
      <c r="AA387" s="430"/>
      <c r="AB387" s="430"/>
      <c r="AC387" s="431"/>
      <c r="AD387" s="435"/>
      <c r="AE387" s="436"/>
      <c r="AF387" s="436"/>
      <c r="AG387" s="437"/>
      <c r="AH387" s="661"/>
      <c r="AI387" s="480"/>
      <c r="AJ387" s="480"/>
      <c r="AK387" s="483"/>
      <c r="AL387" s="598"/>
      <c r="AM387" s="598"/>
      <c r="AN387" s="454"/>
      <c r="AO387" s="454"/>
      <c r="AP387" s="454"/>
      <c r="AQ387" s="454"/>
      <c r="AR387" s="454"/>
      <c r="AS387" s="455"/>
    </row>
    <row r="388" spans="2:45" ht="18" customHeight="1">
      <c r="B388" s="653" t="e">
        <f>'報告書（事業主控）記載用'!#REF!</f>
        <v>#REF!</v>
      </c>
      <c r="C388" s="654"/>
      <c r="D388" s="654"/>
      <c r="E388" s="654"/>
      <c r="F388" s="654"/>
      <c r="G388" s="654"/>
      <c r="H388" s="654"/>
      <c r="I388" s="655"/>
      <c r="J388" s="653" t="e">
        <f>'報告書（事業主控）記載用'!#REF!</f>
        <v>#REF!</v>
      </c>
      <c r="K388" s="654"/>
      <c r="L388" s="654"/>
      <c r="M388" s="654"/>
      <c r="N388" s="656"/>
      <c r="O388" s="277" t="e">
        <f>'報告書（事業主控）記載用'!#REF!</f>
        <v>#REF!</v>
      </c>
      <c r="P388" s="278" t="s">
        <v>31</v>
      </c>
      <c r="Q388" s="277" t="e">
        <f>'報告書（事業主控）記載用'!#REF!</f>
        <v>#REF!</v>
      </c>
      <c r="R388" s="278" t="s">
        <v>32</v>
      </c>
      <c r="S388" s="277" t="e">
        <f>'報告書（事業主控）記載用'!#REF!</f>
        <v>#REF!</v>
      </c>
      <c r="T388" s="506" t="s">
        <v>33</v>
      </c>
      <c r="U388" s="506"/>
      <c r="V388" s="633" t="e">
        <f>'報告書（事業主控）記載用'!#REF!</f>
        <v>#REF!</v>
      </c>
      <c r="W388" s="634"/>
      <c r="X388" s="634"/>
      <c r="Y388" s="279" t="s">
        <v>8</v>
      </c>
      <c r="Z388" s="285"/>
      <c r="AA388" s="286"/>
      <c r="AB388" s="286"/>
      <c r="AC388" s="279" t="s">
        <v>8</v>
      </c>
      <c r="AD388" s="285"/>
      <c r="AE388" s="286"/>
      <c r="AF388" s="286"/>
      <c r="AG388" s="282" t="s">
        <v>8</v>
      </c>
      <c r="AH388" s="657" t="e">
        <f>'報告書（事業主控）記載用'!#REF!</f>
        <v>#REF!</v>
      </c>
      <c r="AI388" s="658"/>
      <c r="AJ388" s="658"/>
      <c r="AK388" s="659"/>
      <c r="AL388" s="285"/>
      <c r="AM388" s="287"/>
      <c r="AN388" s="630" t="e">
        <f>'報告書（事業主控）記載用'!#REF!</f>
        <v>#REF!</v>
      </c>
      <c r="AO388" s="631"/>
      <c r="AP388" s="631"/>
      <c r="AQ388" s="631"/>
      <c r="AR388" s="631"/>
      <c r="AS388" s="282" t="s">
        <v>8</v>
      </c>
    </row>
    <row r="389" spans="2:45" ht="18" customHeight="1">
      <c r="B389" s="647"/>
      <c r="C389" s="648"/>
      <c r="D389" s="648"/>
      <c r="E389" s="648"/>
      <c r="F389" s="648"/>
      <c r="G389" s="648"/>
      <c r="H389" s="648"/>
      <c r="I389" s="649"/>
      <c r="J389" s="647"/>
      <c r="K389" s="648"/>
      <c r="L389" s="648"/>
      <c r="M389" s="648"/>
      <c r="N389" s="651"/>
      <c r="O389" s="33" t="e">
        <f>'報告書（事業主控）記載用'!#REF!</f>
        <v>#REF!</v>
      </c>
      <c r="P389" s="237" t="s">
        <v>31</v>
      </c>
      <c r="Q389" s="33" t="e">
        <f>'報告書（事業主控）記載用'!#REF!</f>
        <v>#REF!</v>
      </c>
      <c r="R389" s="237" t="s">
        <v>32</v>
      </c>
      <c r="S389" s="33" t="e">
        <f>'報告書（事業主控）記載用'!#REF!</f>
        <v>#REF!</v>
      </c>
      <c r="T389" s="652" t="s">
        <v>34</v>
      </c>
      <c r="U389" s="652"/>
      <c r="V389" s="623" t="e">
        <f>'報告書（事業主控）記載用'!#REF!</f>
        <v>#REF!</v>
      </c>
      <c r="W389" s="624"/>
      <c r="X389" s="624"/>
      <c r="Y389" s="624"/>
      <c r="Z389" s="623" t="e">
        <f>'報告書（事業主控）記載用'!#REF!</f>
        <v>#REF!</v>
      </c>
      <c r="AA389" s="624"/>
      <c r="AB389" s="624"/>
      <c r="AC389" s="624"/>
      <c r="AD389" s="623" t="e">
        <f>'報告書（事業主控）記載用'!#REF!</f>
        <v>#REF!</v>
      </c>
      <c r="AE389" s="624"/>
      <c r="AF389" s="624"/>
      <c r="AG389" s="626"/>
      <c r="AH389" s="623" t="e">
        <f>'報告書（事業主控）記載用'!#REF!</f>
        <v>#REF!</v>
      </c>
      <c r="AI389" s="624"/>
      <c r="AJ389" s="624"/>
      <c r="AK389" s="626"/>
      <c r="AL389" s="494" t="e">
        <f>'報告書（事業主控）記載用'!#REF!</f>
        <v>#REF!</v>
      </c>
      <c r="AM389" s="625"/>
      <c r="AN389" s="623" t="e">
        <f>'報告書（事業主控）記載用'!#REF!</f>
        <v>#REF!</v>
      </c>
      <c r="AO389" s="624"/>
      <c r="AP389" s="624"/>
      <c r="AQ389" s="624"/>
      <c r="AR389" s="624"/>
      <c r="AS389" s="240"/>
    </row>
    <row r="390" spans="2:45" ht="18" customHeight="1">
      <c r="B390" s="644" t="e">
        <f>'報告書（事業主控）記載用'!#REF!</f>
        <v>#REF!</v>
      </c>
      <c r="C390" s="645"/>
      <c r="D390" s="645"/>
      <c r="E390" s="645"/>
      <c r="F390" s="645"/>
      <c r="G390" s="645"/>
      <c r="H390" s="645"/>
      <c r="I390" s="646"/>
      <c r="J390" s="644" t="e">
        <f>'報告書（事業主控）記載用'!#REF!</f>
        <v>#REF!</v>
      </c>
      <c r="K390" s="645"/>
      <c r="L390" s="645"/>
      <c r="M390" s="645"/>
      <c r="N390" s="650"/>
      <c r="O390" s="32" t="e">
        <f>'報告書（事業主控）記載用'!#REF!</f>
        <v>#REF!</v>
      </c>
      <c r="P390" s="11" t="s">
        <v>31</v>
      </c>
      <c r="Q390" s="32" t="e">
        <f>'報告書（事業主控）記載用'!#REF!</f>
        <v>#REF!</v>
      </c>
      <c r="R390" s="11" t="s">
        <v>32</v>
      </c>
      <c r="S390" s="32" t="e">
        <f>'報告書（事業主控）記載用'!#REF!</f>
        <v>#REF!</v>
      </c>
      <c r="T390" s="512" t="s">
        <v>33</v>
      </c>
      <c r="U390" s="512"/>
      <c r="V390" s="633" t="e">
        <f>'報告書（事業主控）記載用'!#REF!</f>
        <v>#REF!</v>
      </c>
      <c r="W390" s="634"/>
      <c r="X390" s="634"/>
      <c r="Y390" s="284"/>
      <c r="Z390" s="285"/>
      <c r="AA390" s="286"/>
      <c r="AB390" s="286"/>
      <c r="AC390" s="284"/>
      <c r="AD390" s="285"/>
      <c r="AE390" s="286"/>
      <c r="AF390" s="286"/>
      <c r="AG390" s="284"/>
      <c r="AH390" s="630" t="e">
        <f>'報告書（事業主控）記載用'!#REF!</f>
        <v>#REF!</v>
      </c>
      <c r="AI390" s="631"/>
      <c r="AJ390" s="631"/>
      <c r="AK390" s="632"/>
      <c r="AL390" s="285"/>
      <c r="AM390" s="287"/>
      <c r="AN390" s="630" t="e">
        <f>'報告書（事業主控）記載用'!#REF!</f>
        <v>#REF!</v>
      </c>
      <c r="AO390" s="631"/>
      <c r="AP390" s="631"/>
      <c r="AQ390" s="631"/>
      <c r="AR390" s="631"/>
      <c r="AS390" s="288"/>
    </row>
    <row r="391" spans="2:45" ht="18" customHeight="1">
      <c r="B391" s="647"/>
      <c r="C391" s="648"/>
      <c r="D391" s="648"/>
      <c r="E391" s="648"/>
      <c r="F391" s="648"/>
      <c r="G391" s="648"/>
      <c r="H391" s="648"/>
      <c r="I391" s="649"/>
      <c r="J391" s="647"/>
      <c r="K391" s="648"/>
      <c r="L391" s="648"/>
      <c r="M391" s="648"/>
      <c r="N391" s="651"/>
      <c r="O391" s="33" t="e">
        <f>'報告書（事業主控）記載用'!#REF!</f>
        <v>#REF!</v>
      </c>
      <c r="P391" s="237" t="s">
        <v>31</v>
      </c>
      <c r="Q391" s="33" t="e">
        <f>'報告書（事業主控）記載用'!#REF!</f>
        <v>#REF!</v>
      </c>
      <c r="R391" s="237" t="s">
        <v>32</v>
      </c>
      <c r="S391" s="33" t="e">
        <f>'報告書（事業主控）記載用'!#REF!</f>
        <v>#REF!</v>
      </c>
      <c r="T391" s="652" t="s">
        <v>34</v>
      </c>
      <c r="U391" s="652"/>
      <c r="V391" s="627" t="e">
        <f>'報告書（事業主控）記載用'!#REF!</f>
        <v>#REF!</v>
      </c>
      <c r="W391" s="628"/>
      <c r="X391" s="628"/>
      <c r="Y391" s="628"/>
      <c r="Z391" s="627" t="e">
        <f>'報告書（事業主控）記載用'!#REF!</f>
        <v>#REF!</v>
      </c>
      <c r="AA391" s="628"/>
      <c r="AB391" s="628"/>
      <c r="AC391" s="628"/>
      <c r="AD391" s="627" t="e">
        <f>'報告書（事業主控）記載用'!#REF!</f>
        <v>#REF!</v>
      </c>
      <c r="AE391" s="628"/>
      <c r="AF391" s="628"/>
      <c r="AG391" s="628"/>
      <c r="AH391" s="627" t="e">
        <f>'報告書（事業主控）記載用'!#REF!</f>
        <v>#REF!</v>
      </c>
      <c r="AI391" s="628"/>
      <c r="AJ391" s="628"/>
      <c r="AK391" s="629"/>
      <c r="AL391" s="494" t="e">
        <f>'報告書（事業主控）記載用'!#REF!</f>
        <v>#REF!</v>
      </c>
      <c r="AM391" s="625"/>
      <c r="AN391" s="623" t="e">
        <f>'報告書（事業主控）記載用'!#REF!</f>
        <v>#REF!</v>
      </c>
      <c r="AO391" s="624"/>
      <c r="AP391" s="624"/>
      <c r="AQ391" s="624"/>
      <c r="AR391" s="624"/>
      <c r="AS391" s="240"/>
    </row>
    <row r="392" spans="2:45" ht="18" customHeight="1">
      <c r="B392" s="644" t="e">
        <f>'報告書（事業主控）記載用'!#REF!</f>
        <v>#REF!</v>
      </c>
      <c r="C392" s="645"/>
      <c r="D392" s="645"/>
      <c r="E392" s="645"/>
      <c r="F392" s="645"/>
      <c r="G392" s="645"/>
      <c r="H392" s="645"/>
      <c r="I392" s="646"/>
      <c r="J392" s="644" t="e">
        <f>'報告書（事業主控）記載用'!#REF!</f>
        <v>#REF!</v>
      </c>
      <c r="K392" s="645"/>
      <c r="L392" s="645"/>
      <c r="M392" s="645"/>
      <c r="N392" s="650"/>
      <c r="O392" s="32" t="e">
        <f>'報告書（事業主控）記載用'!#REF!</f>
        <v>#REF!</v>
      </c>
      <c r="P392" s="11" t="s">
        <v>31</v>
      </c>
      <c r="Q392" s="32" t="e">
        <f>'報告書（事業主控）記載用'!#REF!</f>
        <v>#REF!</v>
      </c>
      <c r="R392" s="11" t="s">
        <v>32</v>
      </c>
      <c r="S392" s="32" t="e">
        <f>'報告書（事業主控）記載用'!#REF!</f>
        <v>#REF!</v>
      </c>
      <c r="T392" s="512" t="s">
        <v>33</v>
      </c>
      <c r="U392" s="512"/>
      <c r="V392" s="633" t="e">
        <f>'報告書（事業主控）記載用'!#REF!</f>
        <v>#REF!</v>
      </c>
      <c r="W392" s="634"/>
      <c r="X392" s="634"/>
      <c r="Y392" s="284"/>
      <c r="Z392" s="285"/>
      <c r="AA392" s="286"/>
      <c r="AB392" s="286"/>
      <c r="AC392" s="284"/>
      <c r="AD392" s="285"/>
      <c r="AE392" s="286"/>
      <c r="AF392" s="286"/>
      <c r="AG392" s="284"/>
      <c r="AH392" s="630" t="e">
        <f>'報告書（事業主控）記載用'!#REF!</f>
        <v>#REF!</v>
      </c>
      <c r="AI392" s="631"/>
      <c r="AJ392" s="631"/>
      <c r="AK392" s="632"/>
      <c r="AL392" s="285"/>
      <c r="AM392" s="287"/>
      <c r="AN392" s="630" t="e">
        <f>'報告書（事業主控）記載用'!#REF!</f>
        <v>#REF!</v>
      </c>
      <c r="AO392" s="631"/>
      <c r="AP392" s="631"/>
      <c r="AQ392" s="631"/>
      <c r="AR392" s="631"/>
      <c r="AS392" s="288"/>
    </row>
    <row r="393" spans="2:45" ht="18" customHeight="1">
      <c r="B393" s="647"/>
      <c r="C393" s="648"/>
      <c r="D393" s="648"/>
      <c r="E393" s="648"/>
      <c r="F393" s="648"/>
      <c r="G393" s="648"/>
      <c r="H393" s="648"/>
      <c r="I393" s="649"/>
      <c r="J393" s="647"/>
      <c r="K393" s="648"/>
      <c r="L393" s="648"/>
      <c r="M393" s="648"/>
      <c r="N393" s="651"/>
      <c r="O393" s="33" t="e">
        <f>'報告書（事業主控）記載用'!#REF!</f>
        <v>#REF!</v>
      </c>
      <c r="P393" s="237" t="s">
        <v>31</v>
      </c>
      <c r="Q393" s="33" t="e">
        <f>'報告書（事業主控）記載用'!#REF!</f>
        <v>#REF!</v>
      </c>
      <c r="R393" s="237" t="s">
        <v>32</v>
      </c>
      <c r="S393" s="33" t="e">
        <f>'報告書（事業主控）記載用'!#REF!</f>
        <v>#REF!</v>
      </c>
      <c r="T393" s="652" t="s">
        <v>34</v>
      </c>
      <c r="U393" s="652"/>
      <c r="V393" s="627" t="e">
        <f>'報告書（事業主控）記載用'!#REF!</f>
        <v>#REF!</v>
      </c>
      <c r="W393" s="628"/>
      <c r="X393" s="628"/>
      <c r="Y393" s="628"/>
      <c r="Z393" s="627" t="e">
        <f>'報告書（事業主控）記載用'!#REF!</f>
        <v>#REF!</v>
      </c>
      <c r="AA393" s="628"/>
      <c r="AB393" s="628"/>
      <c r="AC393" s="628"/>
      <c r="AD393" s="627" t="e">
        <f>'報告書（事業主控）記載用'!#REF!</f>
        <v>#REF!</v>
      </c>
      <c r="AE393" s="628"/>
      <c r="AF393" s="628"/>
      <c r="AG393" s="628"/>
      <c r="AH393" s="627" t="e">
        <f>'報告書（事業主控）記載用'!#REF!</f>
        <v>#REF!</v>
      </c>
      <c r="AI393" s="628"/>
      <c r="AJ393" s="628"/>
      <c r="AK393" s="629"/>
      <c r="AL393" s="494" t="e">
        <f>'報告書（事業主控）記載用'!#REF!</f>
        <v>#REF!</v>
      </c>
      <c r="AM393" s="625"/>
      <c r="AN393" s="623" t="e">
        <f>'報告書（事業主控）記載用'!#REF!</f>
        <v>#REF!</v>
      </c>
      <c r="AO393" s="624"/>
      <c r="AP393" s="624"/>
      <c r="AQ393" s="624"/>
      <c r="AR393" s="624"/>
      <c r="AS393" s="240"/>
    </row>
    <row r="394" spans="2:45" ht="18" customHeight="1">
      <c r="B394" s="644" t="e">
        <f>'報告書（事業主控）記載用'!#REF!</f>
        <v>#REF!</v>
      </c>
      <c r="C394" s="645"/>
      <c r="D394" s="645"/>
      <c r="E394" s="645"/>
      <c r="F394" s="645"/>
      <c r="G394" s="645"/>
      <c r="H394" s="645"/>
      <c r="I394" s="646"/>
      <c r="J394" s="644" t="e">
        <f>'報告書（事業主控）記載用'!#REF!</f>
        <v>#REF!</v>
      </c>
      <c r="K394" s="645"/>
      <c r="L394" s="645"/>
      <c r="M394" s="645"/>
      <c r="N394" s="650"/>
      <c r="O394" s="32" t="e">
        <f>'報告書（事業主控）記載用'!#REF!</f>
        <v>#REF!</v>
      </c>
      <c r="P394" s="11" t="s">
        <v>31</v>
      </c>
      <c r="Q394" s="32" t="e">
        <f>'報告書（事業主控）記載用'!#REF!</f>
        <v>#REF!</v>
      </c>
      <c r="R394" s="11" t="s">
        <v>32</v>
      </c>
      <c r="S394" s="32" t="e">
        <f>'報告書（事業主控）記載用'!#REF!</f>
        <v>#REF!</v>
      </c>
      <c r="T394" s="512" t="s">
        <v>33</v>
      </c>
      <c r="U394" s="512"/>
      <c r="V394" s="633" t="e">
        <f>'報告書（事業主控）記載用'!#REF!</f>
        <v>#REF!</v>
      </c>
      <c r="W394" s="634"/>
      <c r="X394" s="634"/>
      <c r="Y394" s="284"/>
      <c r="Z394" s="285"/>
      <c r="AA394" s="286"/>
      <c r="AB394" s="286"/>
      <c r="AC394" s="284"/>
      <c r="AD394" s="285"/>
      <c r="AE394" s="286"/>
      <c r="AF394" s="286"/>
      <c r="AG394" s="284"/>
      <c r="AH394" s="630" t="e">
        <f>'報告書（事業主控）記載用'!#REF!</f>
        <v>#REF!</v>
      </c>
      <c r="AI394" s="631"/>
      <c r="AJ394" s="631"/>
      <c r="AK394" s="632"/>
      <c r="AL394" s="285"/>
      <c r="AM394" s="287"/>
      <c r="AN394" s="630" t="e">
        <f>'報告書（事業主控）記載用'!#REF!</f>
        <v>#REF!</v>
      </c>
      <c r="AO394" s="631"/>
      <c r="AP394" s="631"/>
      <c r="AQ394" s="631"/>
      <c r="AR394" s="631"/>
      <c r="AS394" s="288"/>
    </row>
    <row r="395" spans="2:45" ht="18" customHeight="1">
      <c r="B395" s="647"/>
      <c r="C395" s="648"/>
      <c r="D395" s="648"/>
      <c r="E395" s="648"/>
      <c r="F395" s="648"/>
      <c r="G395" s="648"/>
      <c r="H395" s="648"/>
      <c r="I395" s="649"/>
      <c r="J395" s="647"/>
      <c r="K395" s="648"/>
      <c r="L395" s="648"/>
      <c r="M395" s="648"/>
      <c r="N395" s="651"/>
      <c r="O395" s="33" t="e">
        <f>'報告書（事業主控）記載用'!#REF!</f>
        <v>#REF!</v>
      </c>
      <c r="P395" s="237" t="s">
        <v>31</v>
      </c>
      <c r="Q395" s="33" t="e">
        <f>'報告書（事業主控）記載用'!#REF!</f>
        <v>#REF!</v>
      </c>
      <c r="R395" s="237" t="s">
        <v>32</v>
      </c>
      <c r="S395" s="33" t="e">
        <f>'報告書（事業主控）記載用'!#REF!</f>
        <v>#REF!</v>
      </c>
      <c r="T395" s="652" t="s">
        <v>34</v>
      </c>
      <c r="U395" s="652"/>
      <c r="V395" s="627" t="e">
        <f>'報告書（事業主控）記載用'!#REF!</f>
        <v>#REF!</v>
      </c>
      <c r="W395" s="628"/>
      <c r="X395" s="628"/>
      <c r="Y395" s="628"/>
      <c r="Z395" s="627" t="e">
        <f>'報告書（事業主控）記載用'!#REF!</f>
        <v>#REF!</v>
      </c>
      <c r="AA395" s="628"/>
      <c r="AB395" s="628"/>
      <c r="AC395" s="628"/>
      <c r="AD395" s="627" t="e">
        <f>'報告書（事業主控）記載用'!#REF!</f>
        <v>#REF!</v>
      </c>
      <c r="AE395" s="628"/>
      <c r="AF395" s="628"/>
      <c r="AG395" s="628"/>
      <c r="AH395" s="627" t="e">
        <f>'報告書（事業主控）記載用'!#REF!</f>
        <v>#REF!</v>
      </c>
      <c r="AI395" s="628"/>
      <c r="AJ395" s="628"/>
      <c r="AK395" s="629"/>
      <c r="AL395" s="494" t="e">
        <f>'報告書（事業主控）記載用'!#REF!</f>
        <v>#REF!</v>
      </c>
      <c r="AM395" s="625"/>
      <c r="AN395" s="623" t="e">
        <f>'報告書（事業主控）記載用'!#REF!</f>
        <v>#REF!</v>
      </c>
      <c r="AO395" s="624"/>
      <c r="AP395" s="624"/>
      <c r="AQ395" s="624"/>
      <c r="AR395" s="624"/>
      <c r="AS395" s="240"/>
    </row>
    <row r="396" spans="2:45" ht="18" customHeight="1">
      <c r="B396" s="644" t="e">
        <f>'報告書（事業主控）記載用'!#REF!</f>
        <v>#REF!</v>
      </c>
      <c r="C396" s="645"/>
      <c r="D396" s="645"/>
      <c r="E396" s="645"/>
      <c r="F396" s="645"/>
      <c r="G396" s="645"/>
      <c r="H396" s="645"/>
      <c r="I396" s="646"/>
      <c r="J396" s="644" t="e">
        <f>'報告書（事業主控）記載用'!#REF!</f>
        <v>#REF!</v>
      </c>
      <c r="K396" s="645"/>
      <c r="L396" s="645"/>
      <c r="M396" s="645"/>
      <c r="N396" s="650"/>
      <c r="O396" s="32" t="e">
        <f>'報告書（事業主控）記載用'!#REF!</f>
        <v>#REF!</v>
      </c>
      <c r="P396" s="11" t="s">
        <v>31</v>
      </c>
      <c r="Q396" s="32" t="e">
        <f>'報告書（事業主控）記載用'!#REF!</f>
        <v>#REF!</v>
      </c>
      <c r="R396" s="11" t="s">
        <v>32</v>
      </c>
      <c r="S396" s="32" t="e">
        <f>'報告書（事業主控）記載用'!#REF!</f>
        <v>#REF!</v>
      </c>
      <c r="T396" s="512" t="s">
        <v>33</v>
      </c>
      <c r="U396" s="512"/>
      <c r="V396" s="633" t="e">
        <f>'報告書（事業主控）記載用'!#REF!</f>
        <v>#REF!</v>
      </c>
      <c r="W396" s="634"/>
      <c r="X396" s="634"/>
      <c r="Y396" s="284"/>
      <c r="Z396" s="285"/>
      <c r="AA396" s="286"/>
      <c r="AB396" s="286"/>
      <c r="AC396" s="284"/>
      <c r="AD396" s="285"/>
      <c r="AE396" s="286"/>
      <c r="AF396" s="286"/>
      <c r="AG396" s="284"/>
      <c r="AH396" s="630" t="e">
        <f>'報告書（事業主控）記載用'!#REF!</f>
        <v>#REF!</v>
      </c>
      <c r="AI396" s="631"/>
      <c r="AJ396" s="631"/>
      <c r="AK396" s="632"/>
      <c r="AL396" s="285"/>
      <c r="AM396" s="287"/>
      <c r="AN396" s="630" t="e">
        <f>'報告書（事業主控）記載用'!#REF!</f>
        <v>#REF!</v>
      </c>
      <c r="AO396" s="631"/>
      <c r="AP396" s="631"/>
      <c r="AQ396" s="631"/>
      <c r="AR396" s="631"/>
      <c r="AS396" s="288"/>
    </row>
    <row r="397" spans="2:45" ht="18" customHeight="1">
      <c r="B397" s="647"/>
      <c r="C397" s="648"/>
      <c r="D397" s="648"/>
      <c r="E397" s="648"/>
      <c r="F397" s="648"/>
      <c r="G397" s="648"/>
      <c r="H397" s="648"/>
      <c r="I397" s="649"/>
      <c r="J397" s="647"/>
      <c r="K397" s="648"/>
      <c r="L397" s="648"/>
      <c r="M397" s="648"/>
      <c r="N397" s="651"/>
      <c r="O397" s="33" t="e">
        <f>'報告書（事業主控）記載用'!#REF!</f>
        <v>#REF!</v>
      </c>
      <c r="P397" s="237" t="s">
        <v>31</v>
      </c>
      <c r="Q397" s="33" t="e">
        <f>'報告書（事業主控）記載用'!#REF!</f>
        <v>#REF!</v>
      </c>
      <c r="R397" s="237" t="s">
        <v>32</v>
      </c>
      <c r="S397" s="33" t="e">
        <f>'報告書（事業主控）記載用'!#REF!</f>
        <v>#REF!</v>
      </c>
      <c r="T397" s="652" t="s">
        <v>34</v>
      </c>
      <c r="U397" s="652"/>
      <c r="V397" s="627" t="e">
        <f>'報告書（事業主控）記載用'!#REF!</f>
        <v>#REF!</v>
      </c>
      <c r="W397" s="628"/>
      <c r="X397" s="628"/>
      <c r="Y397" s="628"/>
      <c r="Z397" s="627" t="e">
        <f>'報告書（事業主控）記載用'!#REF!</f>
        <v>#REF!</v>
      </c>
      <c r="AA397" s="628"/>
      <c r="AB397" s="628"/>
      <c r="AC397" s="628"/>
      <c r="AD397" s="627" t="e">
        <f>'報告書（事業主控）記載用'!#REF!</f>
        <v>#REF!</v>
      </c>
      <c r="AE397" s="628"/>
      <c r="AF397" s="628"/>
      <c r="AG397" s="628"/>
      <c r="AH397" s="627" t="e">
        <f>'報告書（事業主控）記載用'!#REF!</f>
        <v>#REF!</v>
      </c>
      <c r="AI397" s="628"/>
      <c r="AJ397" s="628"/>
      <c r="AK397" s="629"/>
      <c r="AL397" s="494" t="e">
        <f>'報告書（事業主控）記載用'!#REF!</f>
        <v>#REF!</v>
      </c>
      <c r="AM397" s="625"/>
      <c r="AN397" s="623" t="e">
        <f>'報告書（事業主控）記載用'!#REF!</f>
        <v>#REF!</v>
      </c>
      <c r="AO397" s="624"/>
      <c r="AP397" s="624"/>
      <c r="AQ397" s="624"/>
      <c r="AR397" s="624"/>
      <c r="AS397" s="240"/>
    </row>
    <row r="398" spans="2:45" ht="18" customHeight="1">
      <c r="B398" s="644" t="e">
        <f>'報告書（事業主控）記載用'!#REF!</f>
        <v>#REF!</v>
      </c>
      <c r="C398" s="645"/>
      <c r="D398" s="645"/>
      <c r="E398" s="645"/>
      <c r="F398" s="645"/>
      <c r="G398" s="645"/>
      <c r="H398" s="645"/>
      <c r="I398" s="646"/>
      <c r="J398" s="644" t="e">
        <f>'報告書（事業主控）記載用'!#REF!</f>
        <v>#REF!</v>
      </c>
      <c r="K398" s="645"/>
      <c r="L398" s="645"/>
      <c r="M398" s="645"/>
      <c r="N398" s="650"/>
      <c r="O398" s="32" t="e">
        <f>'報告書（事業主控）記載用'!#REF!</f>
        <v>#REF!</v>
      </c>
      <c r="P398" s="11" t="s">
        <v>31</v>
      </c>
      <c r="Q398" s="32" t="e">
        <f>'報告書（事業主控）記載用'!#REF!</f>
        <v>#REF!</v>
      </c>
      <c r="R398" s="11" t="s">
        <v>32</v>
      </c>
      <c r="S398" s="32" t="e">
        <f>'報告書（事業主控）記載用'!#REF!</f>
        <v>#REF!</v>
      </c>
      <c r="T398" s="512" t="s">
        <v>33</v>
      </c>
      <c r="U398" s="512"/>
      <c r="V398" s="633" t="e">
        <f>'報告書（事業主控）記載用'!#REF!</f>
        <v>#REF!</v>
      </c>
      <c r="W398" s="634"/>
      <c r="X398" s="634"/>
      <c r="Y398" s="284"/>
      <c r="Z398" s="285"/>
      <c r="AA398" s="286"/>
      <c r="AB398" s="286"/>
      <c r="AC398" s="284"/>
      <c r="AD398" s="285"/>
      <c r="AE398" s="286"/>
      <c r="AF398" s="286"/>
      <c r="AG398" s="284"/>
      <c r="AH398" s="630" t="e">
        <f>'報告書（事業主控）記載用'!#REF!</f>
        <v>#REF!</v>
      </c>
      <c r="AI398" s="631"/>
      <c r="AJ398" s="631"/>
      <c r="AK398" s="632"/>
      <c r="AL398" s="285"/>
      <c r="AM398" s="287"/>
      <c r="AN398" s="630" t="e">
        <f>'報告書（事業主控）記載用'!#REF!</f>
        <v>#REF!</v>
      </c>
      <c r="AO398" s="631"/>
      <c r="AP398" s="631"/>
      <c r="AQ398" s="631"/>
      <c r="AR398" s="631"/>
      <c r="AS398" s="288"/>
    </row>
    <row r="399" spans="2:45" ht="18" customHeight="1">
      <c r="B399" s="647"/>
      <c r="C399" s="648"/>
      <c r="D399" s="648"/>
      <c r="E399" s="648"/>
      <c r="F399" s="648"/>
      <c r="G399" s="648"/>
      <c r="H399" s="648"/>
      <c r="I399" s="649"/>
      <c r="J399" s="647"/>
      <c r="K399" s="648"/>
      <c r="L399" s="648"/>
      <c r="M399" s="648"/>
      <c r="N399" s="651"/>
      <c r="O399" s="33" t="e">
        <f>'報告書（事業主控）記載用'!#REF!</f>
        <v>#REF!</v>
      </c>
      <c r="P399" s="237" t="s">
        <v>31</v>
      </c>
      <c r="Q399" s="33" t="e">
        <f>'報告書（事業主控）記載用'!#REF!</f>
        <v>#REF!</v>
      </c>
      <c r="R399" s="237" t="s">
        <v>32</v>
      </c>
      <c r="S399" s="33" t="e">
        <f>'報告書（事業主控）記載用'!#REF!</f>
        <v>#REF!</v>
      </c>
      <c r="T399" s="652" t="s">
        <v>34</v>
      </c>
      <c r="U399" s="652"/>
      <c r="V399" s="627" t="e">
        <f>'報告書（事業主控）記載用'!#REF!</f>
        <v>#REF!</v>
      </c>
      <c r="W399" s="628"/>
      <c r="X399" s="628"/>
      <c r="Y399" s="628"/>
      <c r="Z399" s="627" t="e">
        <f>'報告書（事業主控）記載用'!#REF!</f>
        <v>#REF!</v>
      </c>
      <c r="AA399" s="628"/>
      <c r="AB399" s="628"/>
      <c r="AC399" s="628"/>
      <c r="AD399" s="627" t="e">
        <f>'報告書（事業主控）記載用'!#REF!</f>
        <v>#REF!</v>
      </c>
      <c r="AE399" s="628"/>
      <c r="AF399" s="628"/>
      <c r="AG399" s="628"/>
      <c r="AH399" s="627" t="e">
        <f>'報告書（事業主控）記載用'!#REF!</f>
        <v>#REF!</v>
      </c>
      <c r="AI399" s="628"/>
      <c r="AJ399" s="628"/>
      <c r="AK399" s="629"/>
      <c r="AL399" s="494" t="e">
        <f>'報告書（事業主控）記載用'!#REF!</f>
        <v>#REF!</v>
      </c>
      <c r="AM399" s="625"/>
      <c r="AN399" s="623" t="e">
        <f>'報告書（事業主控）記載用'!#REF!</f>
        <v>#REF!</v>
      </c>
      <c r="AO399" s="624"/>
      <c r="AP399" s="624"/>
      <c r="AQ399" s="624"/>
      <c r="AR399" s="624"/>
      <c r="AS399" s="240"/>
    </row>
    <row r="400" spans="2:45" ht="18" customHeight="1">
      <c r="B400" s="644" t="e">
        <f>'報告書（事業主控）記載用'!#REF!</f>
        <v>#REF!</v>
      </c>
      <c r="C400" s="645"/>
      <c r="D400" s="645"/>
      <c r="E400" s="645"/>
      <c r="F400" s="645"/>
      <c r="G400" s="645"/>
      <c r="H400" s="645"/>
      <c r="I400" s="646"/>
      <c r="J400" s="644" t="e">
        <f>'報告書（事業主控）記載用'!#REF!</f>
        <v>#REF!</v>
      </c>
      <c r="K400" s="645"/>
      <c r="L400" s="645"/>
      <c r="M400" s="645"/>
      <c r="N400" s="650"/>
      <c r="O400" s="32" t="e">
        <f>'報告書（事業主控）記載用'!#REF!</f>
        <v>#REF!</v>
      </c>
      <c r="P400" s="11" t="s">
        <v>31</v>
      </c>
      <c r="Q400" s="32" t="e">
        <f>'報告書（事業主控）記載用'!#REF!</f>
        <v>#REF!</v>
      </c>
      <c r="R400" s="11" t="s">
        <v>32</v>
      </c>
      <c r="S400" s="32" t="e">
        <f>'報告書（事業主控）記載用'!#REF!</f>
        <v>#REF!</v>
      </c>
      <c r="T400" s="512" t="s">
        <v>33</v>
      </c>
      <c r="U400" s="512"/>
      <c r="V400" s="633" t="e">
        <f>'報告書（事業主控）記載用'!#REF!</f>
        <v>#REF!</v>
      </c>
      <c r="W400" s="634"/>
      <c r="X400" s="634"/>
      <c r="Y400" s="284"/>
      <c r="Z400" s="285"/>
      <c r="AA400" s="286"/>
      <c r="AB400" s="286"/>
      <c r="AC400" s="284"/>
      <c r="AD400" s="285"/>
      <c r="AE400" s="286"/>
      <c r="AF400" s="286"/>
      <c r="AG400" s="284"/>
      <c r="AH400" s="630" t="e">
        <f>'報告書（事業主控）記載用'!#REF!</f>
        <v>#REF!</v>
      </c>
      <c r="AI400" s="631"/>
      <c r="AJ400" s="631"/>
      <c r="AK400" s="632"/>
      <c r="AL400" s="285"/>
      <c r="AM400" s="287"/>
      <c r="AN400" s="630" t="e">
        <f>'報告書（事業主控）記載用'!#REF!</f>
        <v>#REF!</v>
      </c>
      <c r="AO400" s="631"/>
      <c r="AP400" s="631"/>
      <c r="AQ400" s="631"/>
      <c r="AR400" s="631"/>
      <c r="AS400" s="288"/>
    </row>
    <row r="401" spans="2:45" ht="18" customHeight="1">
      <c r="B401" s="647"/>
      <c r="C401" s="648"/>
      <c r="D401" s="648"/>
      <c r="E401" s="648"/>
      <c r="F401" s="648"/>
      <c r="G401" s="648"/>
      <c r="H401" s="648"/>
      <c r="I401" s="649"/>
      <c r="J401" s="647"/>
      <c r="K401" s="648"/>
      <c r="L401" s="648"/>
      <c r="M401" s="648"/>
      <c r="N401" s="651"/>
      <c r="O401" s="33" t="e">
        <f>'報告書（事業主控）記載用'!#REF!</f>
        <v>#REF!</v>
      </c>
      <c r="P401" s="237" t="s">
        <v>31</v>
      </c>
      <c r="Q401" s="33" t="e">
        <f>'報告書（事業主控）記載用'!#REF!</f>
        <v>#REF!</v>
      </c>
      <c r="R401" s="237" t="s">
        <v>32</v>
      </c>
      <c r="S401" s="33" t="e">
        <f>'報告書（事業主控）記載用'!#REF!</f>
        <v>#REF!</v>
      </c>
      <c r="T401" s="652" t="s">
        <v>34</v>
      </c>
      <c r="U401" s="652"/>
      <c r="V401" s="627" t="e">
        <f>'報告書（事業主控）記載用'!#REF!</f>
        <v>#REF!</v>
      </c>
      <c r="W401" s="628"/>
      <c r="X401" s="628"/>
      <c r="Y401" s="628"/>
      <c r="Z401" s="627" t="e">
        <f>'報告書（事業主控）記載用'!#REF!</f>
        <v>#REF!</v>
      </c>
      <c r="AA401" s="628"/>
      <c r="AB401" s="628"/>
      <c r="AC401" s="628"/>
      <c r="AD401" s="627" t="e">
        <f>'報告書（事業主控）記載用'!#REF!</f>
        <v>#REF!</v>
      </c>
      <c r="AE401" s="628"/>
      <c r="AF401" s="628"/>
      <c r="AG401" s="628"/>
      <c r="AH401" s="627" t="e">
        <f>'報告書（事業主控）記載用'!#REF!</f>
        <v>#REF!</v>
      </c>
      <c r="AI401" s="628"/>
      <c r="AJ401" s="628"/>
      <c r="AK401" s="629"/>
      <c r="AL401" s="494" t="e">
        <f>'報告書（事業主控）記載用'!#REF!</f>
        <v>#REF!</v>
      </c>
      <c r="AM401" s="625"/>
      <c r="AN401" s="623" t="e">
        <f>'報告書（事業主控）記載用'!#REF!</f>
        <v>#REF!</v>
      </c>
      <c r="AO401" s="624"/>
      <c r="AP401" s="624"/>
      <c r="AQ401" s="624"/>
      <c r="AR401" s="624"/>
      <c r="AS401" s="240"/>
    </row>
    <row r="402" spans="2:45" ht="18" customHeight="1">
      <c r="B402" s="644" t="e">
        <f>'報告書（事業主控）記載用'!#REF!</f>
        <v>#REF!</v>
      </c>
      <c r="C402" s="645"/>
      <c r="D402" s="645"/>
      <c r="E402" s="645"/>
      <c r="F402" s="645"/>
      <c r="G402" s="645"/>
      <c r="H402" s="645"/>
      <c r="I402" s="646"/>
      <c r="J402" s="644" t="e">
        <f>'報告書（事業主控）記載用'!#REF!</f>
        <v>#REF!</v>
      </c>
      <c r="K402" s="645"/>
      <c r="L402" s="645"/>
      <c r="M402" s="645"/>
      <c r="N402" s="650"/>
      <c r="O402" s="32" t="e">
        <f>'報告書（事業主控）記載用'!#REF!</f>
        <v>#REF!</v>
      </c>
      <c r="P402" s="11" t="s">
        <v>31</v>
      </c>
      <c r="Q402" s="32" t="e">
        <f>'報告書（事業主控）記載用'!#REF!</f>
        <v>#REF!</v>
      </c>
      <c r="R402" s="11" t="s">
        <v>32</v>
      </c>
      <c r="S402" s="32" t="e">
        <f>'報告書（事業主控）記載用'!#REF!</f>
        <v>#REF!</v>
      </c>
      <c r="T402" s="512" t="s">
        <v>33</v>
      </c>
      <c r="U402" s="512"/>
      <c r="V402" s="633" t="e">
        <f>'報告書（事業主控）記載用'!#REF!</f>
        <v>#REF!</v>
      </c>
      <c r="W402" s="634"/>
      <c r="X402" s="634"/>
      <c r="Y402" s="284"/>
      <c r="Z402" s="285"/>
      <c r="AA402" s="286"/>
      <c r="AB402" s="286"/>
      <c r="AC402" s="284"/>
      <c r="AD402" s="285"/>
      <c r="AE402" s="286"/>
      <c r="AF402" s="286"/>
      <c r="AG402" s="284"/>
      <c r="AH402" s="630" t="e">
        <f>'報告書（事業主控）記載用'!#REF!</f>
        <v>#REF!</v>
      </c>
      <c r="AI402" s="631"/>
      <c r="AJ402" s="631"/>
      <c r="AK402" s="632"/>
      <c r="AL402" s="285"/>
      <c r="AM402" s="287"/>
      <c r="AN402" s="630" t="e">
        <f>'報告書（事業主控）記載用'!#REF!</f>
        <v>#REF!</v>
      </c>
      <c r="AO402" s="631"/>
      <c r="AP402" s="631"/>
      <c r="AQ402" s="631"/>
      <c r="AR402" s="631"/>
      <c r="AS402" s="288"/>
    </row>
    <row r="403" spans="2:45" ht="18" customHeight="1">
      <c r="B403" s="647"/>
      <c r="C403" s="648"/>
      <c r="D403" s="648"/>
      <c r="E403" s="648"/>
      <c r="F403" s="648"/>
      <c r="G403" s="648"/>
      <c r="H403" s="648"/>
      <c r="I403" s="649"/>
      <c r="J403" s="647"/>
      <c r="K403" s="648"/>
      <c r="L403" s="648"/>
      <c r="M403" s="648"/>
      <c r="N403" s="651"/>
      <c r="O403" s="33" t="e">
        <f>'報告書（事業主控）記載用'!#REF!</f>
        <v>#REF!</v>
      </c>
      <c r="P403" s="237" t="s">
        <v>31</v>
      </c>
      <c r="Q403" s="33" t="e">
        <f>'報告書（事業主控）記載用'!#REF!</f>
        <v>#REF!</v>
      </c>
      <c r="R403" s="237" t="s">
        <v>32</v>
      </c>
      <c r="S403" s="33" t="e">
        <f>'報告書（事業主控）記載用'!#REF!</f>
        <v>#REF!</v>
      </c>
      <c r="T403" s="652" t="s">
        <v>34</v>
      </c>
      <c r="U403" s="652"/>
      <c r="V403" s="627" t="e">
        <f>'報告書（事業主控）記載用'!#REF!</f>
        <v>#REF!</v>
      </c>
      <c r="W403" s="628"/>
      <c r="X403" s="628"/>
      <c r="Y403" s="628"/>
      <c r="Z403" s="627" t="e">
        <f>'報告書（事業主控）記載用'!#REF!</f>
        <v>#REF!</v>
      </c>
      <c r="AA403" s="628"/>
      <c r="AB403" s="628"/>
      <c r="AC403" s="628"/>
      <c r="AD403" s="627" t="e">
        <f>'報告書（事業主控）記載用'!#REF!</f>
        <v>#REF!</v>
      </c>
      <c r="AE403" s="628"/>
      <c r="AF403" s="628"/>
      <c r="AG403" s="628"/>
      <c r="AH403" s="627" t="e">
        <f>'報告書（事業主控）記載用'!#REF!</f>
        <v>#REF!</v>
      </c>
      <c r="AI403" s="628"/>
      <c r="AJ403" s="628"/>
      <c r="AK403" s="629"/>
      <c r="AL403" s="494" t="e">
        <f>'報告書（事業主控）記載用'!#REF!</f>
        <v>#REF!</v>
      </c>
      <c r="AM403" s="625"/>
      <c r="AN403" s="623" t="e">
        <f>'報告書（事業主控）記載用'!#REF!</f>
        <v>#REF!</v>
      </c>
      <c r="AO403" s="624"/>
      <c r="AP403" s="624"/>
      <c r="AQ403" s="624"/>
      <c r="AR403" s="624"/>
      <c r="AS403" s="240"/>
    </row>
    <row r="404" spans="2:45" ht="18" customHeight="1">
      <c r="B404" s="644" t="e">
        <f>'報告書（事業主控）記載用'!#REF!</f>
        <v>#REF!</v>
      </c>
      <c r="C404" s="645"/>
      <c r="D404" s="645"/>
      <c r="E404" s="645"/>
      <c r="F404" s="645"/>
      <c r="G404" s="645"/>
      <c r="H404" s="645"/>
      <c r="I404" s="646"/>
      <c r="J404" s="644" t="e">
        <f>'報告書（事業主控）記載用'!#REF!</f>
        <v>#REF!</v>
      </c>
      <c r="K404" s="645"/>
      <c r="L404" s="645"/>
      <c r="M404" s="645"/>
      <c r="N404" s="650"/>
      <c r="O404" s="32" t="e">
        <f>'報告書（事業主控）記載用'!#REF!</f>
        <v>#REF!</v>
      </c>
      <c r="P404" s="11" t="s">
        <v>31</v>
      </c>
      <c r="Q404" s="32" t="e">
        <f>'報告書（事業主控）記載用'!#REF!</f>
        <v>#REF!</v>
      </c>
      <c r="R404" s="11" t="s">
        <v>32</v>
      </c>
      <c r="S404" s="32" t="e">
        <f>'報告書（事業主控）記載用'!#REF!</f>
        <v>#REF!</v>
      </c>
      <c r="T404" s="512" t="s">
        <v>33</v>
      </c>
      <c r="U404" s="512"/>
      <c r="V404" s="633" t="e">
        <f>'報告書（事業主控）記載用'!#REF!</f>
        <v>#REF!</v>
      </c>
      <c r="W404" s="634"/>
      <c r="X404" s="634"/>
      <c r="Y404" s="284"/>
      <c r="Z404" s="285"/>
      <c r="AA404" s="286"/>
      <c r="AB404" s="286"/>
      <c r="AC404" s="284"/>
      <c r="AD404" s="285"/>
      <c r="AE404" s="286"/>
      <c r="AF404" s="286"/>
      <c r="AG404" s="284"/>
      <c r="AH404" s="630" t="e">
        <f>'報告書（事業主控）記載用'!#REF!</f>
        <v>#REF!</v>
      </c>
      <c r="AI404" s="631"/>
      <c r="AJ404" s="631"/>
      <c r="AK404" s="632"/>
      <c r="AL404" s="285"/>
      <c r="AM404" s="287"/>
      <c r="AN404" s="630" t="e">
        <f>'報告書（事業主控）記載用'!#REF!</f>
        <v>#REF!</v>
      </c>
      <c r="AO404" s="631"/>
      <c r="AP404" s="631"/>
      <c r="AQ404" s="631"/>
      <c r="AR404" s="631"/>
      <c r="AS404" s="288"/>
    </row>
    <row r="405" spans="2:45" ht="18" customHeight="1">
      <c r="B405" s="647"/>
      <c r="C405" s="648"/>
      <c r="D405" s="648"/>
      <c r="E405" s="648"/>
      <c r="F405" s="648"/>
      <c r="G405" s="648"/>
      <c r="H405" s="648"/>
      <c r="I405" s="649"/>
      <c r="J405" s="647"/>
      <c r="K405" s="648"/>
      <c r="L405" s="648"/>
      <c r="M405" s="648"/>
      <c r="N405" s="651"/>
      <c r="O405" s="33" t="e">
        <f>'報告書（事業主控）記載用'!#REF!</f>
        <v>#REF!</v>
      </c>
      <c r="P405" s="237" t="s">
        <v>31</v>
      </c>
      <c r="Q405" s="33" t="e">
        <f>'報告書（事業主控）記載用'!#REF!</f>
        <v>#REF!</v>
      </c>
      <c r="R405" s="237" t="s">
        <v>32</v>
      </c>
      <c r="S405" s="33" t="e">
        <f>'報告書（事業主控）記載用'!#REF!</f>
        <v>#REF!</v>
      </c>
      <c r="T405" s="652" t="s">
        <v>34</v>
      </c>
      <c r="U405" s="652"/>
      <c r="V405" s="627" t="e">
        <f>'報告書（事業主控）記載用'!#REF!</f>
        <v>#REF!</v>
      </c>
      <c r="W405" s="628"/>
      <c r="X405" s="628"/>
      <c r="Y405" s="628"/>
      <c r="Z405" s="627" t="e">
        <f>'報告書（事業主控）記載用'!#REF!</f>
        <v>#REF!</v>
      </c>
      <c r="AA405" s="628"/>
      <c r="AB405" s="628"/>
      <c r="AC405" s="628"/>
      <c r="AD405" s="627" t="e">
        <f>'報告書（事業主控）記載用'!#REF!</f>
        <v>#REF!</v>
      </c>
      <c r="AE405" s="628"/>
      <c r="AF405" s="628"/>
      <c r="AG405" s="628"/>
      <c r="AH405" s="627" t="e">
        <f>'報告書（事業主控）記載用'!#REF!</f>
        <v>#REF!</v>
      </c>
      <c r="AI405" s="628"/>
      <c r="AJ405" s="628"/>
      <c r="AK405" s="629"/>
      <c r="AL405" s="494" t="e">
        <f>'報告書（事業主控）記載用'!#REF!</f>
        <v>#REF!</v>
      </c>
      <c r="AM405" s="625"/>
      <c r="AN405" s="623" t="e">
        <f>'報告書（事業主控）記載用'!#REF!</f>
        <v>#REF!</v>
      </c>
      <c r="AO405" s="624"/>
      <c r="AP405" s="624"/>
      <c r="AQ405" s="624"/>
      <c r="AR405" s="624"/>
      <c r="AS405" s="240"/>
    </row>
    <row r="406" spans="2:45" ht="18" customHeight="1">
      <c r="B406" s="407" t="s">
        <v>337</v>
      </c>
      <c r="C406" s="518"/>
      <c r="D406" s="518"/>
      <c r="E406" s="519"/>
      <c r="F406" s="635" t="e">
        <f>'報告書（事業主控）記載用'!#REF!</f>
        <v>#REF!</v>
      </c>
      <c r="G406" s="636"/>
      <c r="H406" s="636"/>
      <c r="I406" s="636"/>
      <c r="J406" s="636"/>
      <c r="K406" s="636"/>
      <c r="L406" s="636"/>
      <c r="M406" s="636"/>
      <c r="N406" s="637"/>
      <c r="O406" s="407" t="s">
        <v>338</v>
      </c>
      <c r="P406" s="518"/>
      <c r="Q406" s="518"/>
      <c r="R406" s="518"/>
      <c r="S406" s="518"/>
      <c r="T406" s="518"/>
      <c r="U406" s="519"/>
      <c r="V406" s="630" t="e">
        <f>'報告書（事業主控）記載用'!#REF!</f>
        <v>#REF!</v>
      </c>
      <c r="W406" s="631"/>
      <c r="X406" s="631"/>
      <c r="Y406" s="632"/>
      <c r="Z406" s="285"/>
      <c r="AA406" s="286"/>
      <c r="AB406" s="286"/>
      <c r="AC406" s="284"/>
      <c r="AD406" s="285"/>
      <c r="AE406" s="286"/>
      <c r="AF406" s="286"/>
      <c r="AG406" s="284"/>
      <c r="AH406" s="630" t="e">
        <f>'報告書（事業主控）記載用'!#REF!</f>
        <v>#REF!</v>
      </c>
      <c r="AI406" s="631"/>
      <c r="AJ406" s="631"/>
      <c r="AK406" s="632"/>
      <c r="AL406" s="285"/>
      <c r="AM406" s="287"/>
      <c r="AN406" s="630" t="e">
        <f>'報告書（事業主控）記載用'!#REF!</f>
        <v>#REF!</v>
      </c>
      <c r="AO406" s="631"/>
      <c r="AP406" s="631"/>
      <c r="AQ406" s="631"/>
      <c r="AR406" s="631"/>
      <c r="AS406" s="288"/>
    </row>
    <row r="407" spans="2:45" ht="18" customHeight="1">
      <c r="B407" s="520"/>
      <c r="C407" s="521"/>
      <c r="D407" s="521"/>
      <c r="E407" s="522"/>
      <c r="F407" s="638"/>
      <c r="G407" s="639"/>
      <c r="H407" s="639"/>
      <c r="I407" s="639"/>
      <c r="J407" s="639"/>
      <c r="K407" s="639"/>
      <c r="L407" s="639"/>
      <c r="M407" s="639"/>
      <c r="N407" s="640"/>
      <c r="O407" s="520"/>
      <c r="P407" s="521"/>
      <c r="Q407" s="521"/>
      <c r="R407" s="521"/>
      <c r="S407" s="521"/>
      <c r="T407" s="521"/>
      <c r="U407" s="522"/>
      <c r="V407" s="513" t="e">
        <f>'報告書（事業主控）記載用'!#REF!</f>
        <v>#REF!</v>
      </c>
      <c r="W407" s="516"/>
      <c r="X407" s="516"/>
      <c r="Y407" s="534"/>
      <c r="Z407" s="513" t="e">
        <f>'報告書（事業主控）記載用'!#REF!</f>
        <v>#REF!</v>
      </c>
      <c r="AA407" s="514"/>
      <c r="AB407" s="514"/>
      <c r="AC407" s="515"/>
      <c r="AD407" s="513" t="e">
        <f>'報告書（事業主控）記載用'!#REF!</f>
        <v>#REF!</v>
      </c>
      <c r="AE407" s="514"/>
      <c r="AF407" s="514"/>
      <c r="AG407" s="515"/>
      <c r="AH407" s="513" t="e">
        <f>'報告書（事業主控）記載用'!#REF!</f>
        <v>#REF!</v>
      </c>
      <c r="AI407" s="492"/>
      <c r="AJ407" s="492"/>
      <c r="AK407" s="492"/>
      <c r="AL407" s="289"/>
      <c r="AM407" s="290"/>
      <c r="AN407" s="513" t="e">
        <f>'報告書（事業主控）記載用'!#REF!</f>
        <v>#REF!</v>
      </c>
      <c r="AO407" s="516"/>
      <c r="AP407" s="516"/>
      <c r="AQ407" s="516"/>
      <c r="AR407" s="516"/>
      <c r="AS407" s="291"/>
    </row>
    <row r="408" spans="2:45" ht="18" customHeight="1">
      <c r="B408" s="523"/>
      <c r="C408" s="524"/>
      <c r="D408" s="524"/>
      <c r="E408" s="525"/>
      <c r="F408" s="641"/>
      <c r="G408" s="642"/>
      <c r="H408" s="642"/>
      <c r="I408" s="642"/>
      <c r="J408" s="642"/>
      <c r="K408" s="642"/>
      <c r="L408" s="642"/>
      <c r="M408" s="642"/>
      <c r="N408" s="643"/>
      <c r="O408" s="523"/>
      <c r="P408" s="524"/>
      <c r="Q408" s="524"/>
      <c r="R408" s="524"/>
      <c r="S408" s="524"/>
      <c r="T408" s="524"/>
      <c r="U408" s="525"/>
      <c r="V408" s="623" t="e">
        <f>'報告書（事業主控）記載用'!#REF!</f>
        <v>#REF!</v>
      </c>
      <c r="W408" s="624"/>
      <c r="X408" s="624"/>
      <c r="Y408" s="626"/>
      <c r="Z408" s="623" t="e">
        <f>'報告書（事業主控）記載用'!#REF!</f>
        <v>#REF!</v>
      </c>
      <c r="AA408" s="624"/>
      <c r="AB408" s="624"/>
      <c r="AC408" s="626"/>
      <c r="AD408" s="623" t="e">
        <f>'報告書（事業主控）記載用'!#REF!</f>
        <v>#REF!</v>
      </c>
      <c r="AE408" s="624"/>
      <c r="AF408" s="624"/>
      <c r="AG408" s="626"/>
      <c r="AH408" s="623" t="e">
        <f>'報告書（事業主控）記載用'!#REF!</f>
        <v>#REF!</v>
      </c>
      <c r="AI408" s="624"/>
      <c r="AJ408" s="624"/>
      <c r="AK408" s="626"/>
      <c r="AL408" s="239"/>
      <c r="AM408" s="240"/>
      <c r="AN408" s="623" t="e">
        <f>'報告書（事業主控）記載用'!#REF!</f>
        <v>#REF!</v>
      </c>
      <c r="AO408" s="624"/>
      <c r="AP408" s="624"/>
      <c r="AQ408" s="624"/>
      <c r="AR408" s="624"/>
      <c r="AS408" s="240"/>
    </row>
    <row r="409" spans="2:45" ht="18" customHeight="1">
      <c r="AN409" s="622" t="e">
        <f>'報告書（事業主控）記載用'!#REF!</f>
        <v>#REF!</v>
      </c>
      <c r="AO409" s="622"/>
      <c r="AP409" s="622"/>
      <c r="AQ409" s="622"/>
      <c r="AR409" s="622"/>
    </row>
    <row r="410" spans="2:45" ht="31.9" customHeight="1">
      <c r="AN410" s="38"/>
      <c r="AO410" s="38"/>
      <c r="AP410" s="38"/>
      <c r="AQ410" s="38"/>
      <c r="AR410" s="38"/>
    </row>
    <row r="411" spans="2:45" ht="7.5" customHeight="1">
      <c r="X411" s="3"/>
      <c r="Y411" s="3"/>
    </row>
    <row r="412" spans="2:45" ht="10.5" customHeight="1">
      <c r="X412" s="3"/>
      <c r="Y412" s="3"/>
    </row>
    <row r="413" spans="2:45" ht="5.25" customHeight="1">
      <c r="X413" s="3"/>
      <c r="Y413" s="3"/>
    </row>
    <row r="414" spans="2:45" ht="5.25" customHeight="1">
      <c r="X414" s="3"/>
      <c r="Y414" s="3"/>
    </row>
    <row r="415" spans="2:45" ht="5.25" customHeight="1">
      <c r="X415" s="3"/>
      <c r="Y415" s="3"/>
    </row>
    <row r="416" spans="2:45" ht="5.25" customHeight="1">
      <c r="X416" s="3"/>
      <c r="Y416" s="3"/>
    </row>
    <row r="417" spans="2:45" ht="17.25" customHeight="1">
      <c r="B417" s="2" t="s">
        <v>35</v>
      </c>
      <c r="S417" s="9"/>
      <c r="T417" s="9"/>
      <c r="U417" s="9"/>
      <c r="V417" s="9"/>
      <c r="W417" s="9"/>
      <c r="AL417" s="26"/>
      <c r="AM417" s="26"/>
      <c r="AN417" s="26"/>
      <c r="AO417" s="26"/>
    </row>
    <row r="418" spans="2:45" ht="12.75" customHeight="1">
      <c r="M418" s="27"/>
      <c r="N418" s="27"/>
      <c r="O418" s="27"/>
      <c r="P418" s="27"/>
      <c r="Q418" s="27"/>
      <c r="R418" s="27"/>
      <c r="S418" s="27"/>
      <c r="T418" s="28"/>
      <c r="U418" s="28"/>
      <c r="V418" s="28"/>
      <c r="W418" s="28"/>
      <c r="X418" s="28"/>
      <c r="Y418" s="28"/>
      <c r="Z418" s="28"/>
      <c r="AA418" s="27"/>
      <c r="AB418" s="27"/>
      <c r="AC418" s="27"/>
      <c r="AL418" s="26"/>
      <c r="AM418" s="389" t="s">
        <v>267</v>
      </c>
      <c r="AN418" s="617"/>
      <c r="AO418" s="617"/>
      <c r="AP418" s="618"/>
    </row>
    <row r="419" spans="2:45" ht="12.75" customHeight="1">
      <c r="M419" s="27"/>
      <c r="N419" s="27"/>
      <c r="O419" s="27"/>
      <c r="P419" s="27"/>
      <c r="Q419" s="27"/>
      <c r="R419" s="27"/>
      <c r="S419" s="27"/>
      <c r="T419" s="28"/>
      <c r="U419" s="28"/>
      <c r="V419" s="28"/>
      <c r="W419" s="28"/>
      <c r="X419" s="28"/>
      <c r="Y419" s="28"/>
      <c r="Z419" s="28"/>
      <c r="AA419" s="27"/>
      <c r="AB419" s="27"/>
      <c r="AC419" s="27"/>
      <c r="AL419" s="26"/>
      <c r="AM419" s="619"/>
      <c r="AN419" s="620"/>
      <c r="AO419" s="620"/>
      <c r="AP419" s="621"/>
    </row>
    <row r="420" spans="2:45" ht="12.75" customHeight="1">
      <c r="M420" s="27"/>
      <c r="N420" s="27"/>
      <c r="O420" s="27"/>
      <c r="P420" s="27"/>
      <c r="Q420" s="27"/>
      <c r="R420" s="27"/>
      <c r="S420" s="27"/>
      <c r="T420" s="27"/>
      <c r="U420" s="27"/>
      <c r="V420" s="27"/>
      <c r="W420" s="27"/>
      <c r="X420" s="27"/>
      <c r="Y420" s="27"/>
      <c r="Z420" s="27"/>
      <c r="AA420" s="27"/>
      <c r="AB420" s="27"/>
      <c r="AC420" s="27"/>
      <c r="AL420" s="26"/>
      <c r="AM420" s="26"/>
      <c r="AN420" s="270"/>
      <c r="AO420" s="270"/>
    </row>
    <row r="421" spans="2:45" ht="6" customHeight="1">
      <c r="M421" s="27"/>
      <c r="N421" s="27"/>
      <c r="O421" s="27"/>
      <c r="P421" s="27"/>
      <c r="Q421" s="27"/>
      <c r="R421" s="27"/>
      <c r="S421" s="27"/>
      <c r="T421" s="27"/>
      <c r="U421" s="27"/>
      <c r="V421" s="27"/>
      <c r="W421" s="27"/>
      <c r="X421" s="27"/>
      <c r="Y421" s="27"/>
      <c r="Z421" s="27"/>
      <c r="AA421" s="27"/>
      <c r="AB421" s="27"/>
      <c r="AC421" s="27"/>
      <c r="AL421" s="26"/>
      <c r="AM421" s="26"/>
    </row>
    <row r="422" spans="2:45" ht="12.75" customHeight="1">
      <c r="B422" s="403" t="s">
        <v>2</v>
      </c>
      <c r="C422" s="404"/>
      <c r="D422" s="404"/>
      <c r="E422" s="404"/>
      <c r="F422" s="404"/>
      <c r="G422" s="404"/>
      <c r="H422" s="404"/>
      <c r="I422" s="404"/>
      <c r="J422" s="408" t="s">
        <v>10</v>
      </c>
      <c r="K422" s="408"/>
      <c r="L422" s="271" t="s">
        <v>3</v>
      </c>
      <c r="M422" s="408" t="s">
        <v>11</v>
      </c>
      <c r="N422" s="408"/>
      <c r="O422" s="409" t="s">
        <v>12</v>
      </c>
      <c r="P422" s="408"/>
      <c r="Q422" s="408"/>
      <c r="R422" s="408"/>
      <c r="S422" s="408"/>
      <c r="T422" s="408"/>
      <c r="U422" s="408" t="s">
        <v>13</v>
      </c>
      <c r="V422" s="408"/>
      <c r="W422" s="408"/>
      <c r="AD422" s="11"/>
      <c r="AE422" s="11"/>
      <c r="AF422" s="11"/>
      <c r="AG422" s="11"/>
      <c r="AH422" s="11"/>
      <c r="AI422" s="11"/>
      <c r="AJ422" s="11"/>
      <c r="AL422" s="543">
        <f>$AL$9</f>
        <v>0</v>
      </c>
      <c r="AM422" s="411"/>
      <c r="AN422" s="478" t="s">
        <v>4</v>
      </c>
      <c r="AO422" s="478"/>
      <c r="AP422" s="411">
        <v>11</v>
      </c>
      <c r="AQ422" s="411"/>
      <c r="AR422" s="478" t="s">
        <v>5</v>
      </c>
      <c r="AS422" s="481"/>
    </row>
    <row r="423" spans="2:45" ht="13.9" customHeight="1">
      <c r="B423" s="404"/>
      <c r="C423" s="404"/>
      <c r="D423" s="404"/>
      <c r="E423" s="404"/>
      <c r="F423" s="404"/>
      <c r="G423" s="404"/>
      <c r="H423" s="404"/>
      <c r="I423" s="404"/>
      <c r="J423" s="591">
        <f>$J$10</f>
        <v>0</v>
      </c>
      <c r="K423" s="579">
        <f>$K$10</f>
        <v>0</v>
      </c>
      <c r="L423" s="593">
        <f>$L$10</f>
        <v>0</v>
      </c>
      <c r="M423" s="582">
        <f>$M$10</f>
        <v>0</v>
      </c>
      <c r="N423" s="579">
        <f>$N$10</f>
        <v>0</v>
      </c>
      <c r="O423" s="582">
        <f>$O$10</f>
        <v>0</v>
      </c>
      <c r="P423" s="544">
        <f>$P$10</f>
        <v>0</v>
      </c>
      <c r="Q423" s="544">
        <f>$Q$10</f>
        <v>0</v>
      </c>
      <c r="R423" s="544">
        <f>$R$10</f>
        <v>0</v>
      </c>
      <c r="S423" s="544">
        <f>$S$10</f>
        <v>0</v>
      </c>
      <c r="T423" s="579">
        <f>$T$10</f>
        <v>0</v>
      </c>
      <c r="U423" s="582">
        <f>$U$10</f>
        <v>0</v>
      </c>
      <c r="V423" s="544">
        <f>$V$10</f>
        <v>0</v>
      </c>
      <c r="W423" s="579">
        <f>$W$10</f>
        <v>0</v>
      </c>
      <c r="AD423" s="11"/>
      <c r="AE423" s="11"/>
      <c r="AF423" s="11"/>
      <c r="AG423" s="11"/>
      <c r="AH423" s="11"/>
      <c r="AI423" s="11"/>
      <c r="AJ423" s="11"/>
      <c r="AL423" s="412"/>
      <c r="AM423" s="413"/>
      <c r="AN423" s="479"/>
      <c r="AO423" s="479"/>
      <c r="AP423" s="413"/>
      <c r="AQ423" s="413"/>
      <c r="AR423" s="479"/>
      <c r="AS423" s="482"/>
    </row>
    <row r="424" spans="2:45" ht="9" customHeight="1">
      <c r="B424" s="404"/>
      <c r="C424" s="404"/>
      <c r="D424" s="404"/>
      <c r="E424" s="404"/>
      <c r="F424" s="404"/>
      <c r="G424" s="404"/>
      <c r="H424" s="404"/>
      <c r="I424" s="404"/>
      <c r="J424" s="592"/>
      <c r="K424" s="580"/>
      <c r="L424" s="594"/>
      <c r="M424" s="583"/>
      <c r="N424" s="580"/>
      <c r="O424" s="583"/>
      <c r="P424" s="545"/>
      <c r="Q424" s="545"/>
      <c r="R424" s="545"/>
      <c r="S424" s="545"/>
      <c r="T424" s="580"/>
      <c r="U424" s="583"/>
      <c r="V424" s="545"/>
      <c r="W424" s="580"/>
      <c r="AD424" s="11"/>
      <c r="AE424" s="11"/>
      <c r="AF424" s="11"/>
      <c r="AG424" s="11"/>
      <c r="AH424" s="11"/>
      <c r="AI424" s="11"/>
      <c r="AJ424" s="11"/>
      <c r="AL424" s="414"/>
      <c r="AM424" s="415"/>
      <c r="AN424" s="480"/>
      <c r="AO424" s="480"/>
      <c r="AP424" s="415"/>
      <c r="AQ424" s="415"/>
      <c r="AR424" s="480"/>
      <c r="AS424" s="483"/>
    </row>
    <row r="425" spans="2:45" ht="6" customHeight="1">
      <c r="B425" s="406"/>
      <c r="C425" s="406"/>
      <c r="D425" s="406"/>
      <c r="E425" s="406"/>
      <c r="F425" s="406"/>
      <c r="G425" s="406"/>
      <c r="H425" s="406"/>
      <c r="I425" s="406"/>
      <c r="J425" s="592"/>
      <c r="K425" s="581"/>
      <c r="L425" s="595"/>
      <c r="M425" s="584"/>
      <c r="N425" s="581"/>
      <c r="O425" s="584"/>
      <c r="P425" s="546"/>
      <c r="Q425" s="546"/>
      <c r="R425" s="546"/>
      <c r="S425" s="546"/>
      <c r="T425" s="581"/>
      <c r="U425" s="584"/>
      <c r="V425" s="546"/>
      <c r="W425" s="581"/>
    </row>
    <row r="426" spans="2:45" ht="15" customHeight="1">
      <c r="B426" s="457" t="s">
        <v>36</v>
      </c>
      <c r="C426" s="458"/>
      <c r="D426" s="458"/>
      <c r="E426" s="458"/>
      <c r="F426" s="458"/>
      <c r="G426" s="458"/>
      <c r="H426" s="458"/>
      <c r="I426" s="459"/>
      <c r="J426" s="457" t="s">
        <v>6</v>
      </c>
      <c r="K426" s="458"/>
      <c r="L426" s="458"/>
      <c r="M426" s="458"/>
      <c r="N426" s="466"/>
      <c r="O426" s="469" t="s">
        <v>37</v>
      </c>
      <c r="P426" s="458"/>
      <c r="Q426" s="458"/>
      <c r="R426" s="458"/>
      <c r="S426" s="458"/>
      <c r="T426" s="458"/>
      <c r="U426" s="459"/>
      <c r="V426" s="272" t="s">
        <v>348</v>
      </c>
      <c r="W426" s="273"/>
      <c r="X426" s="273"/>
      <c r="Y426" s="472" t="s">
        <v>349</v>
      </c>
      <c r="Z426" s="472"/>
      <c r="AA426" s="472"/>
      <c r="AB426" s="472"/>
      <c r="AC426" s="472"/>
      <c r="AD426" s="472"/>
      <c r="AE426" s="472"/>
      <c r="AF426" s="472"/>
      <c r="AG426" s="472"/>
      <c r="AH426" s="472"/>
      <c r="AI426" s="273"/>
      <c r="AJ426" s="273"/>
      <c r="AK426" s="274"/>
      <c r="AL426" s="596" t="s">
        <v>310</v>
      </c>
      <c r="AM426" s="596"/>
      <c r="AN426" s="473" t="s">
        <v>350</v>
      </c>
      <c r="AO426" s="473"/>
      <c r="AP426" s="473"/>
      <c r="AQ426" s="473"/>
      <c r="AR426" s="473"/>
      <c r="AS426" s="474"/>
    </row>
    <row r="427" spans="2:45" ht="13.9" customHeight="1">
      <c r="B427" s="460"/>
      <c r="C427" s="461"/>
      <c r="D427" s="461"/>
      <c r="E427" s="461"/>
      <c r="F427" s="461"/>
      <c r="G427" s="461"/>
      <c r="H427" s="461"/>
      <c r="I427" s="462"/>
      <c r="J427" s="460"/>
      <c r="K427" s="461"/>
      <c r="L427" s="461"/>
      <c r="M427" s="461"/>
      <c r="N427" s="467"/>
      <c r="O427" s="470"/>
      <c r="P427" s="461"/>
      <c r="Q427" s="461"/>
      <c r="R427" s="461"/>
      <c r="S427" s="461"/>
      <c r="T427" s="461"/>
      <c r="U427" s="462"/>
      <c r="V427" s="420" t="s">
        <v>7</v>
      </c>
      <c r="W427" s="421"/>
      <c r="X427" s="421"/>
      <c r="Y427" s="422"/>
      <c r="Z427" s="426" t="s">
        <v>16</v>
      </c>
      <c r="AA427" s="427"/>
      <c r="AB427" s="427"/>
      <c r="AC427" s="428"/>
      <c r="AD427" s="432" t="s">
        <v>17</v>
      </c>
      <c r="AE427" s="433"/>
      <c r="AF427" s="433"/>
      <c r="AG427" s="434"/>
      <c r="AH427" s="660" t="s">
        <v>60</v>
      </c>
      <c r="AI427" s="478"/>
      <c r="AJ427" s="478"/>
      <c r="AK427" s="481"/>
      <c r="AL427" s="597" t="s">
        <v>38</v>
      </c>
      <c r="AM427" s="597"/>
      <c r="AN427" s="448" t="s">
        <v>19</v>
      </c>
      <c r="AO427" s="449"/>
      <c r="AP427" s="449"/>
      <c r="AQ427" s="449"/>
      <c r="AR427" s="450"/>
      <c r="AS427" s="451"/>
    </row>
    <row r="428" spans="2:45" ht="13.9" customHeight="1">
      <c r="B428" s="463"/>
      <c r="C428" s="464"/>
      <c r="D428" s="464"/>
      <c r="E428" s="464"/>
      <c r="F428" s="464"/>
      <c r="G428" s="464"/>
      <c r="H428" s="464"/>
      <c r="I428" s="465"/>
      <c r="J428" s="463"/>
      <c r="K428" s="464"/>
      <c r="L428" s="464"/>
      <c r="M428" s="464"/>
      <c r="N428" s="468"/>
      <c r="O428" s="471"/>
      <c r="P428" s="464"/>
      <c r="Q428" s="464"/>
      <c r="R428" s="464"/>
      <c r="S428" s="464"/>
      <c r="T428" s="464"/>
      <c r="U428" s="465"/>
      <c r="V428" s="423"/>
      <c r="W428" s="424"/>
      <c r="X428" s="424"/>
      <c r="Y428" s="425"/>
      <c r="Z428" s="429"/>
      <c r="AA428" s="430"/>
      <c r="AB428" s="430"/>
      <c r="AC428" s="431"/>
      <c r="AD428" s="435"/>
      <c r="AE428" s="436"/>
      <c r="AF428" s="436"/>
      <c r="AG428" s="437"/>
      <c r="AH428" s="661"/>
      <c r="AI428" s="480"/>
      <c r="AJ428" s="480"/>
      <c r="AK428" s="483"/>
      <c r="AL428" s="598"/>
      <c r="AM428" s="598"/>
      <c r="AN428" s="454"/>
      <c r="AO428" s="454"/>
      <c r="AP428" s="454"/>
      <c r="AQ428" s="454"/>
      <c r="AR428" s="454"/>
      <c r="AS428" s="455"/>
    </row>
    <row r="429" spans="2:45" ht="18" customHeight="1">
      <c r="B429" s="653" t="e">
        <f>'報告書（事業主控）記載用'!#REF!</f>
        <v>#REF!</v>
      </c>
      <c r="C429" s="654"/>
      <c r="D429" s="654"/>
      <c r="E429" s="654"/>
      <c r="F429" s="654"/>
      <c r="G429" s="654"/>
      <c r="H429" s="654"/>
      <c r="I429" s="655"/>
      <c r="J429" s="653" t="e">
        <f>'報告書（事業主控）記載用'!#REF!</f>
        <v>#REF!</v>
      </c>
      <c r="K429" s="654"/>
      <c r="L429" s="654"/>
      <c r="M429" s="654"/>
      <c r="N429" s="656"/>
      <c r="O429" s="277" t="e">
        <f>'報告書（事業主控）記載用'!#REF!</f>
        <v>#REF!</v>
      </c>
      <c r="P429" s="278" t="s">
        <v>31</v>
      </c>
      <c r="Q429" s="277" t="e">
        <f>'報告書（事業主控）記載用'!#REF!</f>
        <v>#REF!</v>
      </c>
      <c r="R429" s="278" t="s">
        <v>32</v>
      </c>
      <c r="S429" s="277" t="e">
        <f>'報告書（事業主控）記載用'!#REF!</f>
        <v>#REF!</v>
      </c>
      <c r="T429" s="506" t="s">
        <v>33</v>
      </c>
      <c r="U429" s="506"/>
      <c r="V429" s="633" t="e">
        <f>'報告書（事業主控）記載用'!#REF!</f>
        <v>#REF!</v>
      </c>
      <c r="W429" s="634"/>
      <c r="X429" s="634"/>
      <c r="Y429" s="279" t="s">
        <v>8</v>
      </c>
      <c r="Z429" s="285"/>
      <c r="AA429" s="286"/>
      <c r="AB429" s="286"/>
      <c r="AC429" s="279" t="s">
        <v>8</v>
      </c>
      <c r="AD429" s="285"/>
      <c r="AE429" s="286"/>
      <c r="AF429" s="286"/>
      <c r="AG429" s="282" t="s">
        <v>8</v>
      </c>
      <c r="AH429" s="657" t="e">
        <f>'報告書（事業主控）記載用'!#REF!</f>
        <v>#REF!</v>
      </c>
      <c r="AI429" s="658"/>
      <c r="AJ429" s="658"/>
      <c r="AK429" s="659"/>
      <c r="AL429" s="285"/>
      <c r="AM429" s="287"/>
      <c r="AN429" s="630" t="e">
        <f>'報告書（事業主控）記載用'!#REF!</f>
        <v>#REF!</v>
      </c>
      <c r="AO429" s="631"/>
      <c r="AP429" s="631"/>
      <c r="AQ429" s="631"/>
      <c r="AR429" s="631"/>
      <c r="AS429" s="282" t="s">
        <v>8</v>
      </c>
    </row>
    <row r="430" spans="2:45" ht="18" customHeight="1">
      <c r="B430" s="647"/>
      <c r="C430" s="648"/>
      <c r="D430" s="648"/>
      <c r="E430" s="648"/>
      <c r="F430" s="648"/>
      <c r="G430" s="648"/>
      <c r="H430" s="648"/>
      <c r="I430" s="649"/>
      <c r="J430" s="647"/>
      <c r="K430" s="648"/>
      <c r="L430" s="648"/>
      <c r="M430" s="648"/>
      <c r="N430" s="651"/>
      <c r="O430" s="33" t="e">
        <f>'報告書（事業主控）記載用'!#REF!</f>
        <v>#REF!</v>
      </c>
      <c r="P430" s="237" t="s">
        <v>31</v>
      </c>
      <c r="Q430" s="33" t="e">
        <f>'報告書（事業主控）記載用'!#REF!</f>
        <v>#REF!</v>
      </c>
      <c r="R430" s="237" t="s">
        <v>32</v>
      </c>
      <c r="S430" s="33" t="e">
        <f>'報告書（事業主控）記載用'!#REF!</f>
        <v>#REF!</v>
      </c>
      <c r="T430" s="652" t="s">
        <v>34</v>
      </c>
      <c r="U430" s="652"/>
      <c r="V430" s="623" t="e">
        <f>'報告書（事業主控）記載用'!#REF!</f>
        <v>#REF!</v>
      </c>
      <c r="W430" s="624"/>
      <c r="X430" s="624"/>
      <c r="Y430" s="624"/>
      <c r="Z430" s="623" t="e">
        <f>'報告書（事業主控）記載用'!#REF!</f>
        <v>#REF!</v>
      </c>
      <c r="AA430" s="624"/>
      <c r="AB430" s="624"/>
      <c r="AC430" s="624"/>
      <c r="AD430" s="623" t="e">
        <f>'報告書（事業主控）記載用'!#REF!</f>
        <v>#REF!</v>
      </c>
      <c r="AE430" s="624"/>
      <c r="AF430" s="624"/>
      <c r="AG430" s="626"/>
      <c r="AH430" s="623" t="e">
        <f>'報告書（事業主控）記載用'!#REF!</f>
        <v>#REF!</v>
      </c>
      <c r="AI430" s="624"/>
      <c r="AJ430" s="624"/>
      <c r="AK430" s="626"/>
      <c r="AL430" s="494" t="e">
        <f>'報告書（事業主控）記載用'!#REF!</f>
        <v>#REF!</v>
      </c>
      <c r="AM430" s="625"/>
      <c r="AN430" s="623" t="e">
        <f>'報告書（事業主控）記載用'!#REF!</f>
        <v>#REF!</v>
      </c>
      <c r="AO430" s="624"/>
      <c r="AP430" s="624"/>
      <c r="AQ430" s="624"/>
      <c r="AR430" s="624"/>
      <c r="AS430" s="240"/>
    </row>
    <row r="431" spans="2:45" ht="18" customHeight="1">
      <c r="B431" s="644" t="e">
        <f>'報告書（事業主控）記載用'!#REF!</f>
        <v>#REF!</v>
      </c>
      <c r="C431" s="645"/>
      <c r="D431" s="645"/>
      <c r="E431" s="645"/>
      <c r="F431" s="645"/>
      <c r="G431" s="645"/>
      <c r="H431" s="645"/>
      <c r="I431" s="646"/>
      <c r="J431" s="644" t="e">
        <f>'報告書（事業主控）記載用'!#REF!</f>
        <v>#REF!</v>
      </c>
      <c r="K431" s="645"/>
      <c r="L431" s="645"/>
      <c r="M431" s="645"/>
      <c r="N431" s="650"/>
      <c r="O431" s="32" t="e">
        <f>'報告書（事業主控）記載用'!#REF!</f>
        <v>#REF!</v>
      </c>
      <c r="P431" s="11" t="s">
        <v>31</v>
      </c>
      <c r="Q431" s="32" t="e">
        <f>'報告書（事業主控）記載用'!#REF!</f>
        <v>#REF!</v>
      </c>
      <c r="R431" s="11" t="s">
        <v>32</v>
      </c>
      <c r="S431" s="32" t="e">
        <f>'報告書（事業主控）記載用'!#REF!</f>
        <v>#REF!</v>
      </c>
      <c r="T431" s="512" t="s">
        <v>33</v>
      </c>
      <c r="U431" s="512"/>
      <c r="V431" s="633" t="e">
        <f>'報告書（事業主控）記載用'!#REF!</f>
        <v>#REF!</v>
      </c>
      <c r="W431" s="634"/>
      <c r="X431" s="634"/>
      <c r="Y431" s="284"/>
      <c r="Z431" s="285"/>
      <c r="AA431" s="286"/>
      <c r="AB431" s="286"/>
      <c r="AC431" s="284"/>
      <c r="AD431" s="285"/>
      <c r="AE431" s="286"/>
      <c r="AF431" s="286"/>
      <c r="AG431" s="284"/>
      <c r="AH431" s="630" t="e">
        <f>'報告書（事業主控）記載用'!#REF!</f>
        <v>#REF!</v>
      </c>
      <c r="AI431" s="631"/>
      <c r="AJ431" s="631"/>
      <c r="AK431" s="632"/>
      <c r="AL431" s="285"/>
      <c r="AM431" s="287"/>
      <c r="AN431" s="630" t="e">
        <f>'報告書（事業主控）記載用'!#REF!</f>
        <v>#REF!</v>
      </c>
      <c r="AO431" s="631"/>
      <c r="AP431" s="631"/>
      <c r="AQ431" s="631"/>
      <c r="AR431" s="631"/>
      <c r="AS431" s="288"/>
    </row>
    <row r="432" spans="2:45" ht="18" customHeight="1">
      <c r="B432" s="647"/>
      <c r="C432" s="648"/>
      <c r="D432" s="648"/>
      <c r="E432" s="648"/>
      <c r="F432" s="648"/>
      <c r="G432" s="648"/>
      <c r="H432" s="648"/>
      <c r="I432" s="649"/>
      <c r="J432" s="647"/>
      <c r="K432" s="648"/>
      <c r="L432" s="648"/>
      <c r="M432" s="648"/>
      <c r="N432" s="651"/>
      <c r="O432" s="33" t="e">
        <f>'報告書（事業主控）記載用'!#REF!</f>
        <v>#REF!</v>
      </c>
      <c r="P432" s="237" t="s">
        <v>31</v>
      </c>
      <c r="Q432" s="33" t="e">
        <f>'報告書（事業主控）記載用'!#REF!</f>
        <v>#REF!</v>
      </c>
      <c r="R432" s="237" t="s">
        <v>32</v>
      </c>
      <c r="S432" s="33" t="e">
        <f>'報告書（事業主控）記載用'!#REF!</f>
        <v>#REF!</v>
      </c>
      <c r="T432" s="652" t="s">
        <v>34</v>
      </c>
      <c r="U432" s="652"/>
      <c r="V432" s="627" t="e">
        <f>'報告書（事業主控）記載用'!#REF!</f>
        <v>#REF!</v>
      </c>
      <c r="W432" s="628"/>
      <c r="X432" s="628"/>
      <c r="Y432" s="628"/>
      <c r="Z432" s="627" t="e">
        <f>'報告書（事業主控）記載用'!#REF!</f>
        <v>#REF!</v>
      </c>
      <c r="AA432" s="628"/>
      <c r="AB432" s="628"/>
      <c r="AC432" s="628"/>
      <c r="AD432" s="627" t="e">
        <f>'報告書（事業主控）記載用'!#REF!</f>
        <v>#REF!</v>
      </c>
      <c r="AE432" s="628"/>
      <c r="AF432" s="628"/>
      <c r="AG432" s="628"/>
      <c r="AH432" s="627" t="e">
        <f>'報告書（事業主控）記載用'!#REF!</f>
        <v>#REF!</v>
      </c>
      <c r="AI432" s="628"/>
      <c r="AJ432" s="628"/>
      <c r="AK432" s="629"/>
      <c r="AL432" s="494" t="e">
        <f>'報告書（事業主控）記載用'!#REF!</f>
        <v>#REF!</v>
      </c>
      <c r="AM432" s="625"/>
      <c r="AN432" s="623" t="e">
        <f>'報告書（事業主控）記載用'!#REF!</f>
        <v>#REF!</v>
      </c>
      <c r="AO432" s="624"/>
      <c r="AP432" s="624"/>
      <c r="AQ432" s="624"/>
      <c r="AR432" s="624"/>
      <c r="AS432" s="240"/>
    </row>
    <row r="433" spans="2:45" ht="18" customHeight="1">
      <c r="B433" s="644" t="e">
        <f>'報告書（事業主控）記載用'!#REF!</f>
        <v>#REF!</v>
      </c>
      <c r="C433" s="645"/>
      <c r="D433" s="645"/>
      <c r="E433" s="645"/>
      <c r="F433" s="645"/>
      <c r="G433" s="645"/>
      <c r="H433" s="645"/>
      <c r="I433" s="646"/>
      <c r="J433" s="644" t="e">
        <f>'報告書（事業主控）記載用'!#REF!</f>
        <v>#REF!</v>
      </c>
      <c r="K433" s="645"/>
      <c r="L433" s="645"/>
      <c r="M433" s="645"/>
      <c r="N433" s="650"/>
      <c r="O433" s="32" t="e">
        <f>'報告書（事業主控）記載用'!#REF!</f>
        <v>#REF!</v>
      </c>
      <c r="P433" s="11" t="s">
        <v>31</v>
      </c>
      <c r="Q433" s="32" t="e">
        <f>'報告書（事業主控）記載用'!#REF!</f>
        <v>#REF!</v>
      </c>
      <c r="R433" s="11" t="s">
        <v>32</v>
      </c>
      <c r="S433" s="32" t="e">
        <f>'報告書（事業主控）記載用'!#REF!</f>
        <v>#REF!</v>
      </c>
      <c r="T433" s="512" t="s">
        <v>33</v>
      </c>
      <c r="U433" s="512"/>
      <c r="V433" s="633" t="e">
        <f>'報告書（事業主控）記載用'!#REF!</f>
        <v>#REF!</v>
      </c>
      <c r="W433" s="634"/>
      <c r="X433" s="634"/>
      <c r="Y433" s="284"/>
      <c r="Z433" s="285"/>
      <c r="AA433" s="286"/>
      <c r="AB433" s="286"/>
      <c r="AC433" s="284"/>
      <c r="AD433" s="285"/>
      <c r="AE433" s="286"/>
      <c r="AF433" s="286"/>
      <c r="AG433" s="284"/>
      <c r="AH433" s="630" t="e">
        <f>'報告書（事業主控）記載用'!#REF!</f>
        <v>#REF!</v>
      </c>
      <c r="AI433" s="631"/>
      <c r="AJ433" s="631"/>
      <c r="AK433" s="632"/>
      <c r="AL433" s="285"/>
      <c r="AM433" s="287"/>
      <c r="AN433" s="630" t="e">
        <f>'報告書（事業主控）記載用'!#REF!</f>
        <v>#REF!</v>
      </c>
      <c r="AO433" s="631"/>
      <c r="AP433" s="631"/>
      <c r="AQ433" s="631"/>
      <c r="AR433" s="631"/>
      <c r="AS433" s="288"/>
    </row>
    <row r="434" spans="2:45" ht="18" customHeight="1">
      <c r="B434" s="647"/>
      <c r="C434" s="648"/>
      <c r="D434" s="648"/>
      <c r="E434" s="648"/>
      <c r="F434" s="648"/>
      <c r="G434" s="648"/>
      <c r="H434" s="648"/>
      <c r="I434" s="649"/>
      <c r="J434" s="647"/>
      <c r="K434" s="648"/>
      <c r="L434" s="648"/>
      <c r="M434" s="648"/>
      <c r="N434" s="651"/>
      <c r="O434" s="33" t="e">
        <f>'報告書（事業主控）記載用'!#REF!</f>
        <v>#REF!</v>
      </c>
      <c r="P434" s="237" t="s">
        <v>31</v>
      </c>
      <c r="Q434" s="33" t="e">
        <f>'報告書（事業主控）記載用'!#REF!</f>
        <v>#REF!</v>
      </c>
      <c r="R434" s="237" t="s">
        <v>32</v>
      </c>
      <c r="S434" s="33" t="e">
        <f>'報告書（事業主控）記載用'!#REF!</f>
        <v>#REF!</v>
      </c>
      <c r="T434" s="652" t="s">
        <v>34</v>
      </c>
      <c r="U434" s="652"/>
      <c r="V434" s="627" t="e">
        <f>'報告書（事業主控）記載用'!#REF!</f>
        <v>#REF!</v>
      </c>
      <c r="W434" s="628"/>
      <c r="X434" s="628"/>
      <c r="Y434" s="628"/>
      <c r="Z434" s="627" t="e">
        <f>'報告書（事業主控）記載用'!#REF!</f>
        <v>#REF!</v>
      </c>
      <c r="AA434" s="628"/>
      <c r="AB434" s="628"/>
      <c r="AC434" s="628"/>
      <c r="AD434" s="627" t="e">
        <f>'報告書（事業主控）記載用'!#REF!</f>
        <v>#REF!</v>
      </c>
      <c r="AE434" s="628"/>
      <c r="AF434" s="628"/>
      <c r="AG434" s="628"/>
      <c r="AH434" s="627" t="e">
        <f>'報告書（事業主控）記載用'!#REF!</f>
        <v>#REF!</v>
      </c>
      <c r="AI434" s="628"/>
      <c r="AJ434" s="628"/>
      <c r="AK434" s="629"/>
      <c r="AL434" s="494" t="e">
        <f>'報告書（事業主控）記載用'!#REF!</f>
        <v>#REF!</v>
      </c>
      <c r="AM434" s="625"/>
      <c r="AN434" s="623" t="e">
        <f>'報告書（事業主控）記載用'!#REF!</f>
        <v>#REF!</v>
      </c>
      <c r="AO434" s="624"/>
      <c r="AP434" s="624"/>
      <c r="AQ434" s="624"/>
      <c r="AR434" s="624"/>
      <c r="AS434" s="240"/>
    </row>
    <row r="435" spans="2:45" ht="18" customHeight="1">
      <c r="B435" s="644" t="e">
        <f>'報告書（事業主控）記載用'!#REF!</f>
        <v>#REF!</v>
      </c>
      <c r="C435" s="645"/>
      <c r="D435" s="645"/>
      <c r="E435" s="645"/>
      <c r="F435" s="645"/>
      <c r="G435" s="645"/>
      <c r="H435" s="645"/>
      <c r="I435" s="646"/>
      <c r="J435" s="644" t="e">
        <f>'報告書（事業主控）記載用'!#REF!</f>
        <v>#REF!</v>
      </c>
      <c r="K435" s="645"/>
      <c r="L435" s="645"/>
      <c r="M435" s="645"/>
      <c r="N435" s="650"/>
      <c r="O435" s="32" t="e">
        <f>'報告書（事業主控）記載用'!#REF!</f>
        <v>#REF!</v>
      </c>
      <c r="P435" s="11" t="s">
        <v>31</v>
      </c>
      <c r="Q435" s="32" t="e">
        <f>'報告書（事業主控）記載用'!#REF!</f>
        <v>#REF!</v>
      </c>
      <c r="R435" s="11" t="s">
        <v>32</v>
      </c>
      <c r="S435" s="32" t="e">
        <f>'報告書（事業主控）記載用'!#REF!</f>
        <v>#REF!</v>
      </c>
      <c r="T435" s="512" t="s">
        <v>33</v>
      </c>
      <c r="U435" s="512"/>
      <c r="V435" s="633" t="e">
        <f>'報告書（事業主控）記載用'!#REF!</f>
        <v>#REF!</v>
      </c>
      <c r="W435" s="634"/>
      <c r="X435" s="634"/>
      <c r="Y435" s="284"/>
      <c r="Z435" s="285"/>
      <c r="AA435" s="286"/>
      <c r="AB435" s="286"/>
      <c r="AC435" s="284"/>
      <c r="AD435" s="285"/>
      <c r="AE435" s="286"/>
      <c r="AF435" s="286"/>
      <c r="AG435" s="284"/>
      <c r="AH435" s="630" t="e">
        <f>'報告書（事業主控）記載用'!#REF!</f>
        <v>#REF!</v>
      </c>
      <c r="AI435" s="631"/>
      <c r="AJ435" s="631"/>
      <c r="AK435" s="632"/>
      <c r="AL435" s="285"/>
      <c r="AM435" s="287"/>
      <c r="AN435" s="630" t="e">
        <f>'報告書（事業主控）記載用'!#REF!</f>
        <v>#REF!</v>
      </c>
      <c r="AO435" s="631"/>
      <c r="AP435" s="631"/>
      <c r="AQ435" s="631"/>
      <c r="AR435" s="631"/>
      <c r="AS435" s="288"/>
    </row>
    <row r="436" spans="2:45" ht="18" customHeight="1">
      <c r="B436" s="647"/>
      <c r="C436" s="648"/>
      <c r="D436" s="648"/>
      <c r="E436" s="648"/>
      <c r="F436" s="648"/>
      <c r="G436" s="648"/>
      <c r="H436" s="648"/>
      <c r="I436" s="649"/>
      <c r="J436" s="647"/>
      <c r="K436" s="648"/>
      <c r="L436" s="648"/>
      <c r="M436" s="648"/>
      <c r="N436" s="651"/>
      <c r="O436" s="33" t="e">
        <f>'報告書（事業主控）記載用'!#REF!</f>
        <v>#REF!</v>
      </c>
      <c r="P436" s="237" t="s">
        <v>31</v>
      </c>
      <c r="Q436" s="33" t="e">
        <f>'報告書（事業主控）記載用'!#REF!</f>
        <v>#REF!</v>
      </c>
      <c r="R436" s="237" t="s">
        <v>32</v>
      </c>
      <c r="S436" s="33" t="e">
        <f>'報告書（事業主控）記載用'!#REF!</f>
        <v>#REF!</v>
      </c>
      <c r="T436" s="652" t="s">
        <v>34</v>
      </c>
      <c r="U436" s="652"/>
      <c r="V436" s="627" t="e">
        <f>'報告書（事業主控）記載用'!#REF!</f>
        <v>#REF!</v>
      </c>
      <c r="W436" s="628"/>
      <c r="X436" s="628"/>
      <c r="Y436" s="628"/>
      <c r="Z436" s="627" t="e">
        <f>'報告書（事業主控）記載用'!#REF!</f>
        <v>#REF!</v>
      </c>
      <c r="AA436" s="628"/>
      <c r="AB436" s="628"/>
      <c r="AC436" s="628"/>
      <c r="AD436" s="627" t="e">
        <f>'報告書（事業主控）記載用'!#REF!</f>
        <v>#REF!</v>
      </c>
      <c r="AE436" s="628"/>
      <c r="AF436" s="628"/>
      <c r="AG436" s="628"/>
      <c r="AH436" s="627" t="e">
        <f>'報告書（事業主控）記載用'!#REF!</f>
        <v>#REF!</v>
      </c>
      <c r="AI436" s="628"/>
      <c r="AJ436" s="628"/>
      <c r="AK436" s="629"/>
      <c r="AL436" s="494" t="e">
        <f>'報告書（事業主控）記載用'!#REF!</f>
        <v>#REF!</v>
      </c>
      <c r="AM436" s="625"/>
      <c r="AN436" s="623" t="e">
        <f>'報告書（事業主控）記載用'!#REF!</f>
        <v>#REF!</v>
      </c>
      <c r="AO436" s="624"/>
      <c r="AP436" s="624"/>
      <c r="AQ436" s="624"/>
      <c r="AR436" s="624"/>
      <c r="AS436" s="240"/>
    </row>
    <row r="437" spans="2:45" ht="18" customHeight="1">
      <c r="B437" s="644" t="e">
        <f>'報告書（事業主控）記載用'!#REF!</f>
        <v>#REF!</v>
      </c>
      <c r="C437" s="645"/>
      <c r="D437" s="645"/>
      <c r="E437" s="645"/>
      <c r="F437" s="645"/>
      <c r="G437" s="645"/>
      <c r="H437" s="645"/>
      <c r="I437" s="646"/>
      <c r="J437" s="644" t="e">
        <f>'報告書（事業主控）記載用'!#REF!</f>
        <v>#REF!</v>
      </c>
      <c r="K437" s="645"/>
      <c r="L437" s="645"/>
      <c r="M437" s="645"/>
      <c r="N437" s="650"/>
      <c r="O437" s="32" t="e">
        <f>'報告書（事業主控）記載用'!#REF!</f>
        <v>#REF!</v>
      </c>
      <c r="P437" s="11" t="s">
        <v>31</v>
      </c>
      <c r="Q437" s="32" t="e">
        <f>'報告書（事業主控）記載用'!#REF!</f>
        <v>#REF!</v>
      </c>
      <c r="R437" s="11" t="s">
        <v>32</v>
      </c>
      <c r="S437" s="32" t="e">
        <f>'報告書（事業主控）記載用'!#REF!</f>
        <v>#REF!</v>
      </c>
      <c r="T437" s="512" t="s">
        <v>33</v>
      </c>
      <c r="U437" s="512"/>
      <c r="V437" s="633" t="e">
        <f>'報告書（事業主控）記載用'!#REF!</f>
        <v>#REF!</v>
      </c>
      <c r="W437" s="634"/>
      <c r="X437" s="634"/>
      <c r="Y437" s="284"/>
      <c r="Z437" s="285"/>
      <c r="AA437" s="286"/>
      <c r="AB437" s="286"/>
      <c r="AC437" s="284"/>
      <c r="AD437" s="285"/>
      <c r="AE437" s="286"/>
      <c r="AF437" s="286"/>
      <c r="AG437" s="284"/>
      <c r="AH437" s="630" t="e">
        <f>'報告書（事業主控）記載用'!#REF!</f>
        <v>#REF!</v>
      </c>
      <c r="AI437" s="631"/>
      <c r="AJ437" s="631"/>
      <c r="AK437" s="632"/>
      <c r="AL437" s="285"/>
      <c r="AM437" s="287"/>
      <c r="AN437" s="630" t="e">
        <f>'報告書（事業主控）記載用'!#REF!</f>
        <v>#REF!</v>
      </c>
      <c r="AO437" s="631"/>
      <c r="AP437" s="631"/>
      <c r="AQ437" s="631"/>
      <c r="AR437" s="631"/>
      <c r="AS437" s="288"/>
    </row>
    <row r="438" spans="2:45" ht="18" customHeight="1">
      <c r="B438" s="647"/>
      <c r="C438" s="648"/>
      <c r="D438" s="648"/>
      <c r="E438" s="648"/>
      <c r="F438" s="648"/>
      <c r="G438" s="648"/>
      <c r="H438" s="648"/>
      <c r="I438" s="649"/>
      <c r="J438" s="647"/>
      <c r="K438" s="648"/>
      <c r="L438" s="648"/>
      <c r="M438" s="648"/>
      <c r="N438" s="651"/>
      <c r="O438" s="33" t="e">
        <f>'報告書（事業主控）記載用'!#REF!</f>
        <v>#REF!</v>
      </c>
      <c r="P438" s="237" t="s">
        <v>31</v>
      </c>
      <c r="Q438" s="33" t="e">
        <f>'報告書（事業主控）記載用'!#REF!</f>
        <v>#REF!</v>
      </c>
      <c r="R438" s="237" t="s">
        <v>32</v>
      </c>
      <c r="S438" s="33" t="e">
        <f>'報告書（事業主控）記載用'!#REF!</f>
        <v>#REF!</v>
      </c>
      <c r="T438" s="652" t="s">
        <v>34</v>
      </c>
      <c r="U438" s="652"/>
      <c r="V438" s="627" t="e">
        <f>'報告書（事業主控）記載用'!#REF!</f>
        <v>#REF!</v>
      </c>
      <c r="W438" s="628"/>
      <c r="X438" s="628"/>
      <c r="Y438" s="628"/>
      <c r="Z438" s="627" t="e">
        <f>'報告書（事業主控）記載用'!#REF!</f>
        <v>#REF!</v>
      </c>
      <c r="AA438" s="628"/>
      <c r="AB438" s="628"/>
      <c r="AC438" s="628"/>
      <c r="AD438" s="627" t="e">
        <f>'報告書（事業主控）記載用'!#REF!</f>
        <v>#REF!</v>
      </c>
      <c r="AE438" s="628"/>
      <c r="AF438" s="628"/>
      <c r="AG438" s="628"/>
      <c r="AH438" s="627" t="e">
        <f>'報告書（事業主控）記載用'!#REF!</f>
        <v>#REF!</v>
      </c>
      <c r="AI438" s="628"/>
      <c r="AJ438" s="628"/>
      <c r="AK438" s="629"/>
      <c r="AL438" s="494" t="e">
        <f>'報告書（事業主控）記載用'!#REF!</f>
        <v>#REF!</v>
      </c>
      <c r="AM438" s="625"/>
      <c r="AN438" s="623" t="e">
        <f>'報告書（事業主控）記載用'!#REF!</f>
        <v>#REF!</v>
      </c>
      <c r="AO438" s="624"/>
      <c r="AP438" s="624"/>
      <c r="AQ438" s="624"/>
      <c r="AR438" s="624"/>
      <c r="AS438" s="240"/>
    </row>
    <row r="439" spans="2:45" ht="18" customHeight="1">
      <c r="B439" s="644" t="e">
        <f>'報告書（事業主控）記載用'!#REF!</f>
        <v>#REF!</v>
      </c>
      <c r="C439" s="645"/>
      <c r="D439" s="645"/>
      <c r="E439" s="645"/>
      <c r="F439" s="645"/>
      <c r="G439" s="645"/>
      <c r="H439" s="645"/>
      <c r="I439" s="646"/>
      <c r="J439" s="644" t="e">
        <f>'報告書（事業主控）記載用'!#REF!</f>
        <v>#REF!</v>
      </c>
      <c r="K439" s="645"/>
      <c r="L439" s="645"/>
      <c r="M439" s="645"/>
      <c r="N439" s="650"/>
      <c r="O439" s="32" t="e">
        <f>'報告書（事業主控）記載用'!#REF!</f>
        <v>#REF!</v>
      </c>
      <c r="P439" s="11" t="s">
        <v>31</v>
      </c>
      <c r="Q439" s="32" t="e">
        <f>'報告書（事業主控）記載用'!#REF!</f>
        <v>#REF!</v>
      </c>
      <c r="R439" s="11" t="s">
        <v>32</v>
      </c>
      <c r="S439" s="32" t="e">
        <f>'報告書（事業主控）記載用'!#REF!</f>
        <v>#REF!</v>
      </c>
      <c r="T439" s="512" t="s">
        <v>33</v>
      </c>
      <c r="U439" s="512"/>
      <c r="V439" s="633" t="e">
        <f>'報告書（事業主控）記載用'!#REF!</f>
        <v>#REF!</v>
      </c>
      <c r="W439" s="634"/>
      <c r="X439" s="634"/>
      <c r="Y439" s="284"/>
      <c r="Z439" s="285"/>
      <c r="AA439" s="286"/>
      <c r="AB439" s="286"/>
      <c r="AC439" s="284"/>
      <c r="AD439" s="285"/>
      <c r="AE439" s="286"/>
      <c r="AF439" s="286"/>
      <c r="AG439" s="284"/>
      <c r="AH439" s="630" t="e">
        <f>'報告書（事業主控）記載用'!#REF!</f>
        <v>#REF!</v>
      </c>
      <c r="AI439" s="631"/>
      <c r="AJ439" s="631"/>
      <c r="AK439" s="632"/>
      <c r="AL439" s="285"/>
      <c r="AM439" s="287"/>
      <c r="AN439" s="630" t="e">
        <f>'報告書（事業主控）記載用'!#REF!</f>
        <v>#REF!</v>
      </c>
      <c r="AO439" s="631"/>
      <c r="AP439" s="631"/>
      <c r="AQ439" s="631"/>
      <c r="AR439" s="631"/>
      <c r="AS439" s="288"/>
    </row>
    <row r="440" spans="2:45" ht="18" customHeight="1">
      <c r="B440" s="647"/>
      <c r="C440" s="648"/>
      <c r="D440" s="648"/>
      <c r="E440" s="648"/>
      <c r="F440" s="648"/>
      <c r="G440" s="648"/>
      <c r="H440" s="648"/>
      <c r="I440" s="649"/>
      <c r="J440" s="647"/>
      <c r="K440" s="648"/>
      <c r="L440" s="648"/>
      <c r="M440" s="648"/>
      <c r="N440" s="651"/>
      <c r="O440" s="33" t="e">
        <f>'報告書（事業主控）記載用'!#REF!</f>
        <v>#REF!</v>
      </c>
      <c r="P440" s="237" t="s">
        <v>31</v>
      </c>
      <c r="Q440" s="33" t="e">
        <f>'報告書（事業主控）記載用'!#REF!</f>
        <v>#REF!</v>
      </c>
      <c r="R440" s="237" t="s">
        <v>32</v>
      </c>
      <c r="S440" s="33" t="e">
        <f>'報告書（事業主控）記載用'!#REF!</f>
        <v>#REF!</v>
      </c>
      <c r="T440" s="652" t="s">
        <v>34</v>
      </c>
      <c r="U440" s="652"/>
      <c r="V440" s="627" t="e">
        <f>'報告書（事業主控）記載用'!#REF!</f>
        <v>#REF!</v>
      </c>
      <c r="W440" s="628"/>
      <c r="X440" s="628"/>
      <c r="Y440" s="628"/>
      <c r="Z440" s="627" t="e">
        <f>'報告書（事業主控）記載用'!#REF!</f>
        <v>#REF!</v>
      </c>
      <c r="AA440" s="628"/>
      <c r="AB440" s="628"/>
      <c r="AC440" s="628"/>
      <c r="AD440" s="627" t="e">
        <f>'報告書（事業主控）記載用'!#REF!</f>
        <v>#REF!</v>
      </c>
      <c r="AE440" s="628"/>
      <c r="AF440" s="628"/>
      <c r="AG440" s="628"/>
      <c r="AH440" s="627" t="e">
        <f>'報告書（事業主控）記載用'!#REF!</f>
        <v>#REF!</v>
      </c>
      <c r="AI440" s="628"/>
      <c r="AJ440" s="628"/>
      <c r="AK440" s="629"/>
      <c r="AL440" s="494" t="e">
        <f>'報告書（事業主控）記載用'!#REF!</f>
        <v>#REF!</v>
      </c>
      <c r="AM440" s="625"/>
      <c r="AN440" s="623" t="e">
        <f>'報告書（事業主控）記載用'!#REF!</f>
        <v>#REF!</v>
      </c>
      <c r="AO440" s="624"/>
      <c r="AP440" s="624"/>
      <c r="AQ440" s="624"/>
      <c r="AR440" s="624"/>
      <c r="AS440" s="240"/>
    </row>
    <row r="441" spans="2:45" ht="18" customHeight="1">
      <c r="B441" s="644" t="e">
        <f>'報告書（事業主控）記載用'!#REF!</f>
        <v>#REF!</v>
      </c>
      <c r="C441" s="645"/>
      <c r="D441" s="645"/>
      <c r="E441" s="645"/>
      <c r="F441" s="645"/>
      <c r="G441" s="645"/>
      <c r="H441" s="645"/>
      <c r="I441" s="646"/>
      <c r="J441" s="644" t="e">
        <f>'報告書（事業主控）記載用'!#REF!</f>
        <v>#REF!</v>
      </c>
      <c r="K441" s="645"/>
      <c r="L441" s="645"/>
      <c r="M441" s="645"/>
      <c r="N441" s="650"/>
      <c r="O441" s="32" t="e">
        <f>'報告書（事業主控）記載用'!#REF!</f>
        <v>#REF!</v>
      </c>
      <c r="P441" s="11" t="s">
        <v>31</v>
      </c>
      <c r="Q441" s="32" t="e">
        <f>'報告書（事業主控）記載用'!#REF!</f>
        <v>#REF!</v>
      </c>
      <c r="R441" s="11" t="s">
        <v>32</v>
      </c>
      <c r="S441" s="32" t="e">
        <f>'報告書（事業主控）記載用'!#REF!</f>
        <v>#REF!</v>
      </c>
      <c r="T441" s="512" t="s">
        <v>33</v>
      </c>
      <c r="U441" s="512"/>
      <c r="V441" s="633" t="e">
        <f>'報告書（事業主控）記載用'!#REF!</f>
        <v>#REF!</v>
      </c>
      <c r="W441" s="634"/>
      <c r="X441" s="634"/>
      <c r="Y441" s="284"/>
      <c r="Z441" s="285"/>
      <c r="AA441" s="286"/>
      <c r="AB441" s="286"/>
      <c r="AC441" s="284"/>
      <c r="AD441" s="285"/>
      <c r="AE441" s="286"/>
      <c r="AF441" s="286"/>
      <c r="AG441" s="284"/>
      <c r="AH441" s="630" t="e">
        <f>'報告書（事業主控）記載用'!#REF!</f>
        <v>#REF!</v>
      </c>
      <c r="AI441" s="631"/>
      <c r="AJ441" s="631"/>
      <c r="AK441" s="632"/>
      <c r="AL441" s="285"/>
      <c r="AM441" s="287"/>
      <c r="AN441" s="630" t="e">
        <f>'報告書（事業主控）記載用'!#REF!</f>
        <v>#REF!</v>
      </c>
      <c r="AO441" s="631"/>
      <c r="AP441" s="631"/>
      <c r="AQ441" s="631"/>
      <c r="AR441" s="631"/>
      <c r="AS441" s="288"/>
    </row>
    <row r="442" spans="2:45" ht="18" customHeight="1">
      <c r="B442" s="647"/>
      <c r="C442" s="648"/>
      <c r="D442" s="648"/>
      <c r="E442" s="648"/>
      <c r="F442" s="648"/>
      <c r="G442" s="648"/>
      <c r="H442" s="648"/>
      <c r="I442" s="649"/>
      <c r="J442" s="647"/>
      <c r="K442" s="648"/>
      <c r="L442" s="648"/>
      <c r="M442" s="648"/>
      <c r="N442" s="651"/>
      <c r="O442" s="33" t="e">
        <f>'報告書（事業主控）記載用'!#REF!</f>
        <v>#REF!</v>
      </c>
      <c r="P442" s="237" t="s">
        <v>31</v>
      </c>
      <c r="Q442" s="33" t="e">
        <f>'報告書（事業主控）記載用'!#REF!</f>
        <v>#REF!</v>
      </c>
      <c r="R442" s="237" t="s">
        <v>32</v>
      </c>
      <c r="S442" s="33" t="e">
        <f>'報告書（事業主控）記載用'!#REF!</f>
        <v>#REF!</v>
      </c>
      <c r="T442" s="652" t="s">
        <v>34</v>
      </c>
      <c r="U442" s="652"/>
      <c r="V442" s="627" t="e">
        <f>'報告書（事業主控）記載用'!#REF!</f>
        <v>#REF!</v>
      </c>
      <c r="W442" s="628"/>
      <c r="X442" s="628"/>
      <c r="Y442" s="628"/>
      <c r="Z442" s="627" t="e">
        <f>'報告書（事業主控）記載用'!#REF!</f>
        <v>#REF!</v>
      </c>
      <c r="AA442" s="628"/>
      <c r="AB442" s="628"/>
      <c r="AC442" s="628"/>
      <c r="AD442" s="627" t="e">
        <f>'報告書（事業主控）記載用'!#REF!</f>
        <v>#REF!</v>
      </c>
      <c r="AE442" s="628"/>
      <c r="AF442" s="628"/>
      <c r="AG442" s="628"/>
      <c r="AH442" s="627" t="e">
        <f>'報告書（事業主控）記載用'!#REF!</f>
        <v>#REF!</v>
      </c>
      <c r="AI442" s="628"/>
      <c r="AJ442" s="628"/>
      <c r="AK442" s="629"/>
      <c r="AL442" s="494" t="e">
        <f>'報告書（事業主控）記載用'!#REF!</f>
        <v>#REF!</v>
      </c>
      <c r="AM442" s="625"/>
      <c r="AN442" s="623" t="e">
        <f>'報告書（事業主控）記載用'!#REF!</f>
        <v>#REF!</v>
      </c>
      <c r="AO442" s="624"/>
      <c r="AP442" s="624"/>
      <c r="AQ442" s="624"/>
      <c r="AR442" s="624"/>
      <c r="AS442" s="240"/>
    </row>
    <row r="443" spans="2:45" ht="18" customHeight="1">
      <c r="B443" s="644" t="e">
        <f>'報告書（事業主控）記載用'!#REF!</f>
        <v>#REF!</v>
      </c>
      <c r="C443" s="645"/>
      <c r="D443" s="645"/>
      <c r="E443" s="645"/>
      <c r="F443" s="645"/>
      <c r="G443" s="645"/>
      <c r="H443" s="645"/>
      <c r="I443" s="646"/>
      <c r="J443" s="644" t="e">
        <f>'報告書（事業主控）記載用'!#REF!</f>
        <v>#REF!</v>
      </c>
      <c r="K443" s="645"/>
      <c r="L443" s="645"/>
      <c r="M443" s="645"/>
      <c r="N443" s="650"/>
      <c r="O443" s="32" t="e">
        <f>'報告書（事業主控）記載用'!#REF!</f>
        <v>#REF!</v>
      </c>
      <c r="P443" s="11" t="s">
        <v>31</v>
      </c>
      <c r="Q443" s="32" t="e">
        <f>'報告書（事業主控）記載用'!#REF!</f>
        <v>#REF!</v>
      </c>
      <c r="R443" s="11" t="s">
        <v>32</v>
      </c>
      <c r="S443" s="32" t="e">
        <f>'報告書（事業主控）記載用'!#REF!</f>
        <v>#REF!</v>
      </c>
      <c r="T443" s="512" t="s">
        <v>33</v>
      </c>
      <c r="U443" s="512"/>
      <c r="V443" s="633" t="e">
        <f>'報告書（事業主控）記載用'!#REF!</f>
        <v>#REF!</v>
      </c>
      <c r="W443" s="634"/>
      <c r="X443" s="634"/>
      <c r="Y443" s="284"/>
      <c r="Z443" s="285"/>
      <c r="AA443" s="286"/>
      <c r="AB443" s="286"/>
      <c r="AC443" s="284"/>
      <c r="AD443" s="285"/>
      <c r="AE443" s="286"/>
      <c r="AF443" s="286"/>
      <c r="AG443" s="284"/>
      <c r="AH443" s="630" t="e">
        <f>'報告書（事業主控）記載用'!#REF!</f>
        <v>#REF!</v>
      </c>
      <c r="AI443" s="631"/>
      <c r="AJ443" s="631"/>
      <c r="AK443" s="632"/>
      <c r="AL443" s="285"/>
      <c r="AM443" s="287"/>
      <c r="AN443" s="630" t="e">
        <f>'報告書（事業主控）記載用'!#REF!</f>
        <v>#REF!</v>
      </c>
      <c r="AO443" s="631"/>
      <c r="AP443" s="631"/>
      <c r="AQ443" s="631"/>
      <c r="AR443" s="631"/>
      <c r="AS443" s="288"/>
    </row>
    <row r="444" spans="2:45" ht="18" customHeight="1">
      <c r="B444" s="647"/>
      <c r="C444" s="648"/>
      <c r="D444" s="648"/>
      <c r="E444" s="648"/>
      <c r="F444" s="648"/>
      <c r="G444" s="648"/>
      <c r="H444" s="648"/>
      <c r="I444" s="649"/>
      <c r="J444" s="647"/>
      <c r="K444" s="648"/>
      <c r="L444" s="648"/>
      <c r="M444" s="648"/>
      <c r="N444" s="651"/>
      <c r="O444" s="33" t="e">
        <f>'報告書（事業主控）記載用'!#REF!</f>
        <v>#REF!</v>
      </c>
      <c r="P444" s="237" t="s">
        <v>31</v>
      </c>
      <c r="Q444" s="33" t="e">
        <f>'報告書（事業主控）記載用'!#REF!</f>
        <v>#REF!</v>
      </c>
      <c r="R444" s="237" t="s">
        <v>32</v>
      </c>
      <c r="S444" s="33" t="e">
        <f>'報告書（事業主控）記載用'!#REF!</f>
        <v>#REF!</v>
      </c>
      <c r="T444" s="652" t="s">
        <v>34</v>
      </c>
      <c r="U444" s="652"/>
      <c r="V444" s="627" t="e">
        <f>'報告書（事業主控）記載用'!#REF!</f>
        <v>#REF!</v>
      </c>
      <c r="W444" s="628"/>
      <c r="X444" s="628"/>
      <c r="Y444" s="628"/>
      <c r="Z444" s="627" t="e">
        <f>'報告書（事業主控）記載用'!#REF!</f>
        <v>#REF!</v>
      </c>
      <c r="AA444" s="628"/>
      <c r="AB444" s="628"/>
      <c r="AC444" s="628"/>
      <c r="AD444" s="627" t="e">
        <f>'報告書（事業主控）記載用'!#REF!</f>
        <v>#REF!</v>
      </c>
      <c r="AE444" s="628"/>
      <c r="AF444" s="628"/>
      <c r="AG444" s="628"/>
      <c r="AH444" s="627" t="e">
        <f>'報告書（事業主控）記載用'!#REF!</f>
        <v>#REF!</v>
      </c>
      <c r="AI444" s="628"/>
      <c r="AJ444" s="628"/>
      <c r="AK444" s="629"/>
      <c r="AL444" s="494" t="e">
        <f>'報告書（事業主控）記載用'!#REF!</f>
        <v>#REF!</v>
      </c>
      <c r="AM444" s="625"/>
      <c r="AN444" s="623" t="e">
        <f>'報告書（事業主控）記載用'!#REF!</f>
        <v>#REF!</v>
      </c>
      <c r="AO444" s="624"/>
      <c r="AP444" s="624"/>
      <c r="AQ444" s="624"/>
      <c r="AR444" s="624"/>
      <c r="AS444" s="240"/>
    </row>
    <row r="445" spans="2:45" ht="18" customHeight="1">
      <c r="B445" s="644" t="e">
        <f>'報告書（事業主控）記載用'!#REF!</f>
        <v>#REF!</v>
      </c>
      <c r="C445" s="645"/>
      <c r="D445" s="645"/>
      <c r="E445" s="645"/>
      <c r="F445" s="645"/>
      <c r="G445" s="645"/>
      <c r="H445" s="645"/>
      <c r="I445" s="646"/>
      <c r="J445" s="644" t="e">
        <f>'報告書（事業主控）記載用'!#REF!</f>
        <v>#REF!</v>
      </c>
      <c r="K445" s="645"/>
      <c r="L445" s="645"/>
      <c r="M445" s="645"/>
      <c r="N445" s="650"/>
      <c r="O445" s="32" t="e">
        <f>'報告書（事業主控）記載用'!#REF!</f>
        <v>#REF!</v>
      </c>
      <c r="P445" s="11" t="s">
        <v>31</v>
      </c>
      <c r="Q445" s="32" t="e">
        <f>'報告書（事業主控）記載用'!#REF!</f>
        <v>#REF!</v>
      </c>
      <c r="R445" s="11" t="s">
        <v>32</v>
      </c>
      <c r="S445" s="32" t="e">
        <f>'報告書（事業主控）記載用'!#REF!</f>
        <v>#REF!</v>
      </c>
      <c r="T445" s="512" t="s">
        <v>33</v>
      </c>
      <c r="U445" s="512"/>
      <c r="V445" s="633" t="e">
        <f>'報告書（事業主控）記載用'!#REF!</f>
        <v>#REF!</v>
      </c>
      <c r="W445" s="634"/>
      <c r="X445" s="634"/>
      <c r="Y445" s="284"/>
      <c r="Z445" s="285"/>
      <c r="AA445" s="286"/>
      <c r="AB445" s="286"/>
      <c r="AC445" s="284"/>
      <c r="AD445" s="285"/>
      <c r="AE445" s="286"/>
      <c r="AF445" s="286"/>
      <c r="AG445" s="284"/>
      <c r="AH445" s="630" t="e">
        <f>'報告書（事業主控）記載用'!#REF!</f>
        <v>#REF!</v>
      </c>
      <c r="AI445" s="631"/>
      <c r="AJ445" s="631"/>
      <c r="AK445" s="632"/>
      <c r="AL445" s="285"/>
      <c r="AM445" s="287"/>
      <c r="AN445" s="630" t="e">
        <f>'報告書（事業主控）記載用'!#REF!</f>
        <v>#REF!</v>
      </c>
      <c r="AO445" s="631"/>
      <c r="AP445" s="631"/>
      <c r="AQ445" s="631"/>
      <c r="AR445" s="631"/>
      <c r="AS445" s="288"/>
    </row>
    <row r="446" spans="2:45" ht="18" customHeight="1">
      <c r="B446" s="647"/>
      <c r="C446" s="648"/>
      <c r="D446" s="648"/>
      <c r="E446" s="648"/>
      <c r="F446" s="648"/>
      <c r="G446" s="648"/>
      <c r="H446" s="648"/>
      <c r="I446" s="649"/>
      <c r="J446" s="647"/>
      <c r="K446" s="648"/>
      <c r="L446" s="648"/>
      <c r="M446" s="648"/>
      <c r="N446" s="651"/>
      <c r="O446" s="33" t="e">
        <f>'報告書（事業主控）記載用'!#REF!</f>
        <v>#REF!</v>
      </c>
      <c r="P446" s="237" t="s">
        <v>31</v>
      </c>
      <c r="Q446" s="33" t="e">
        <f>'報告書（事業主控）記載用'!#REF!</f>
        <v>#REF!</v>
      </c>
      <c r="R446" s="237" t="s">
        <v>32</v>
      </c>
      <c r="S446" s="33" t="e">
        <f>'報告書（事業主控）記載用'!#REF!</f>
        <v>#REF!</v>
      </c>
      <c r="T446" s="652" t="s">
        <v>34</v>
      </c>
      <c r="U446" s="652"/>
      <c r="V446" s="627" t="e">
        <f>'報告書（事業主控）記載用'!#REF!</f>
        <v>#REF!</v>
      </c>
      <c r="W446" s="628"/>
      <c r="X446" s="628"/>
      <c r="Y446" s="628"/>
      <c r="Z446" s="627" t="e">
        <f>'報告書（事業主控）記載用'!#REF!</f>
        <v>#REF!</v>
      </c>
      <c r="AA446" s="628"/>
      <c r="AB446" s="628"/>
      <c r="AC446" s="628"/>
      <c r="AD446" s="627" t="e">
        <f>'報告書（事業主控）記載用'!#REF!</f>
        <v>#REF!</v>
      </c>
      <c r="AE446" s="628"/>
      <c r="AF446" s="628"/>
      <c r="AG446" s="628"/>
      <c r="AH446" s="627" t="e">
        <f>'報告書（事業主控）記載用'!#REF!</f>
        <v>#REF!</v>
      </c>
      <c r="AI446" s="628"/>
      <c r="AJ446" s="628"/>
      <c r="AK446" s="629"/>
      <c r="AL446" s="494" t="e">
        <f>'報告書（事業主控）記載用'!#REF!</f>
        <v>#REF!</v>
      </c>
      <c r="AM446" s="625"/>
      <c r="AN446" s="623" t="e">
        <f>'報告書（事業主控）記載用'!#REF!</f>
        <v>#REF!</v>
      </c>
      <c r="AO446" s="624"/>
      <c r="AP446" s="624"/>
      <c r="AQ446" s="624"/>
      <c r="AR446" s="624"/>
      <c r="AS446" s="240"/>
    </row>
    <row r="447" spans="2:45" ht="18" customHeight="1">
      <c r="B447" s="407" t="s">
        <v>337</v>
      </c>
      <c r="C447" s="518"/>
      <c r="D447" s="518"/>
      <c r="E447" s="519"/>
      <c r="F447" s="635" t="e">
        <f>'報告書（事業主控）記載用'!#REF!</f>
        <v>#REF!</v>
      </c>
      <c r="G447" s="636"/>
      <c r="H447" s="636"/>
      <c r="I447" s="636"/>
      <c r="J447" s="636"/>
      <c r="K447" s="636"/>
      <c r="L447" s="636"/>
      <c r="M447" s="636"/>
      <c r="N447" s="637"/>
      <c r="O447" s="407" t="s">
        <v>338</v>
      </c>
      <c r="P447" s="518"/>
      <c r="Q447" s="518"/>
      <c r="R447" s="518"/>
      <c r="S447" s="518"/>
      <c r="T447" s="518"/>
      <c r="U447" s="519"/>
      <c r="V447" s="630" t="e">
        <f>'報告書（事業主控）記載用'!#REF!</f>
        <v>#REF!</v>
      </c>
      <c r="W447" s="631"/>
      <c r="X447" s="631"/>
      <c r="Y447" s="632"/>
      <c r="Z447" s="285"/>
      <c r="AA447" s="286"/>
      <c r="AB447" s="286"/>
      <c r="AC447" s="284"/>
      <c r="AD447" s="285"/>
      <c r="AE447" s="286"/>
      <c r="AF447" s="286"/>
      <c r="AG447" s="284"/>
      <c r="AH447" s="630" t="e">
        <f>'報告書（事業主控）記載用'!#REF!</f>
        <v>#REF!</v>
      </c>
      <c r="AI447" s="631"/>
      <c r="AJ447" s="631"/>
      <c r="AK447" s="632"/>
      <c r="AL447" s="285"/>
      <c r="AM447" s="287"/>
      <c r="AN447" s="630" t="e">
        <f>'報告書（事業主控）記載用'!#REF!</f>
        <v>#REF!</v>
      </c>
      <c r="AO447" s="631"/>
      <c r="AP447" s="631"/>
      <c r="AQ447" s="631"/>
      <c r="AR447" s="631"/>
      <c r="AS447" s="288"/>
    </row>
    <row r="448" spans="2:45" ht="18" customHeight="1">
      <c r="B448" s="520"/>
      <c r="C448" s="521"/>
      <c r="D448" s="521"/>
      <c r="E448" s="522"/>
      <c r="F448" s="638"/>
      <c r="G448" s="639"/>
      <c r="H448" s="639"/>
      <c r="I448" s="639"/>
      <c r="J448" s="639"/>
      <c r="K448" s="639"/>
      <c r="L448" s="639"/>
      <c r="M448" s="639"/>
      <c r="N448" s="640"/>
      <c r="O448" s="520"/>
      <c r="P448" s="521"/>
      <c r="Q448" s="521"/>
      <c r="R448" s="521"/>
      <c r="S448" s="521"/>
      <c r="T448" s="521"/>
      <c r="U448" s="522"/>
      <c r="V448" s="513" t="e">
        <f>'報告書（事業主控）記載用'!#REF!</f>
        <v>#REF!</v>
      </c>
      <c r="W448" s="516"/>
      <c r="X448" s="516"/>
      <c r="Y448" s="534"/>
      <c r="Z448" s="513" t="e">
        <f>'報告書（事業主控）記載用'!#REF!</f>
        <v>#REF!</v>
      </c>
      <c r="AA448" s="514"/>
      <c r="AB448" s="514"/>
      <c r="AC448" s="515"/>
      <c r="AD448" s="513" t="e">
        <f>'報告書（事業主控）記載用'!#REF!</f>
        <v>#REF!</v>
      </c>
      <c r="AE448" s="514"/>
      <c r="AF448" s="514"/>
      <c r="AG448" s="515"/>
      <c r="AH448" s="513" t="e">
        <f>'報告書（事業主控）記載用'!#REF!</f>
        <v>#REF!</v>
      </c>
      <c r="AI448" s="492"/>
      <c r="AJ448" s="492"/>
      <c r="AK448" s="492"/>
      <c r="AL448" s="289"/>
      <c r="AM448" s="290"/>
      <c r="AN448" s="513" t="e">
        <f>'報告書（事業主控）記載用'!#REF!</f>
        <v>#REF!</v>
      </c>
      <c r="AO448" s="516"/>
      <c r="AP448" s="516"/>
      <c r="AQ448" s="516"/>
      <c r="AR448" s="516"/>
      <c r="AS448" s="291"/>
    </row>
    <row r="449" spans="2:45" ht="18" customHeight="1">
      <c r="B449" s="523"/>
      <c r="C449" s="524"/>
      <c r="D449" s="524"/>
      <c r="E449" s="525"/>
      <c r="F449" s="641"/>
      <c r="G449" s="642"/>
      <c r="H449" s="642"/>
      <c r="I449" s="642"/>
      <c r="J449" s="642"/>
      <c r="K449" s="642"/>
      <c r="L449" s="642"/>
      <c r="M449" s="642"/>
      <c r="N449" s="643"/>
      <c r="O449" s="523"/>
      <c r="P449" s="524"/>
      <c r="Q449" s="524"/>
      <c r="R449" s="524"/>
      <c r="S449" s="524"/>
      <c r="T449" s="524"/>
      <c r="U449" s="525"/>
      <c r="V449" s="623" t="e">
        <f>'報告書（事業主控）記載用'!#REF!</f>
        <v>#REF!</v>
      </c>
      <c r="W449" s="624"/>
      <c r="X449" s="624"/>
      <c r="Y449" s="626"/>
      <c r="Z449" s="623" t="e">
        <f>'報告書（事業主控）記載用'!#REF!</f>
        <v>#REF!</v>
      </c>
      <c r="AA449" s="624"/>
      <c r="AB449" s="624"/>
      <c r="AC449" s="626"/>
      <c r="AD449" s="623" t="e">
        <f>'報告書（事業主控）記載用'!#REF!</f>
        <v>#REF!</v>
      </c>
      <c r="AE449" s="624"/>
      <c r="AF449" s="624"/>
      <c r="AG449" s="626"/>
      <c r="AH449" s="623" t="e">
        <f>'報告書（事業主控）記載用'!#REF!</f>
        <v>#REF!</v>
      </c>
      <c r="AI449" s="624"/>
      <c r="AJ449" s="624"/>
      <c r="AK449" s="626"/>
      <c r="AL449" s="239"/>
      <c r="AM449" s="240"/>
      <c r="AN449" s="623" t="e">
        <f>'報告書（事業主控）記載用'!#REF!</f>
        <v>#REF!</v>
      </c>
      <c r="AO449" s="624"/>
      <c r="AP449" s="624"/>
      <c r="AQ449" s="624"/>
      <c r="AR449" s="624"/>
      <c r="AS449" s="240"/>
    </row>
    <row r="450" spans="2:45" ht="18" customHeight="1">
      <c r="AN450" s="622" t="e">
        <f>'報告書（事業主控）記載用'!#REF!</f>
        <v>#REF!</v>
      </c>
      <c r="AO450" s="622"/>
      <c r="AP450" s="622"/>
      <c r="AQ450" s="622"/>
      <c r="AR450" s="622"/>
    </row>
    <row r="451" spans="2:45" ht="31.9" customHeight="1">
      <c r="AN451" s="38"/>
      <c r="AO451" s="38"/>
      <c r="AP451" s="38"/>
      <c r="AQ451" s="38"/>
      <c r="AR451" s="38"/>
    </row>
    <row r="452" spans="2:45" ht="7.5" customHeight="1">
      <c r="X452" s="3"/>
      <c r="Y452" s="3"/>
    </row>
    <row r="453" spans="2:45" ht="10.5" customHeight="1">
      <c r="X453" s="3"/>
      <c r="Y453" s="3"/>
    </row>
    <row r="454" spans="2:45" ht="5.25" customHeight="1">
      <c r="X454" s="3"/>
      <c r="Y454" s="3"/>
    </row>
    <row r="455" spans="2:45" ht="5.25" customHeight="1">
      <c r="X455" s="3"/>
      <c r="Y455" s="3"/>
    </row>
    <row r="456" spans="2:45" ht="5.25" customHeight="1">
      <c r="X456" s="3"/>
      <c r="Y456" s="3"/>
    </row>
    <row r="457" spans="2:45" ht="5.25" customHeight="1">
      <c r="X457" s="3"/>
      <c r="Y457" s="3"/>
    </row>
    <row r="458" spans="2:45" ht="17.25" customHeight="1">
      <c r="B458" s="2" t="s">
        <v>35</v>
      </c>
      <c r="S458" s="9"/>
      <c r="T458" s="9"/>
      <c r="U458" s="9"/>
      <c r="V458" s="9"/>
      <c r="W458" s="9"/>
      <c r="AL458" s="26"/>
      <c r="AM458" s="26"/>
      <c r="AN458" s="26"/>
      <c r="AO458" s="26"/>
    </row>
    <row r="459" spans="2:45" ht="12.75" customHeight="1">
      <c r="M459" s="27"/>
      <c r="N459" s="27"/>
      <c r="O459" s="27"/>
      <c r="P459" s="27"/>
      <c r="Q459" s="27"/>
      <c r="R459" s="27"/>
      <c r="S459" s="27"/>
      <c r="T459" s="28"/>
      <c r="U459" s="28"/>
      <c r="V459" s="28"/>
      <c r="W459" s="28"/>
      <c r="X459" s="28"/>
      <c r="Y459" s="28"/>
      <c r="Z459" s="28"/>
      <c r="AA459" s="27"/>
      <c r="AB459" s="27"/>
      <c r="AC459" s="27"/>
      <c r="AL459" s="26"/>
      <c r="AM459" s="389" t="s">
        <v>267</v>
      </c>
      <c r="AN459" s="617"/>
      <c r="AO459" s="617"/>
      <c r="AP459" s="618"/>
    </row>
    <row r="460" spans="2:45" ht="12.75" customHeight="1">
      <c r="M460" s="27"/>
      <c r="N460" s="27"/>
      <c r="O460" s="27"/>
      <c r="P460" s="27"/>
      <c r="Q460" s="27"/>
      <c r="R460" s="27"/>
      <c r="S460" s="27"/>
      <c r="T460" s="28"/>
      <c r="U460" s="28"/>
      <c r="V460" s="28"/>
      <c r="W460" s="28"/>
      <c r="X460" s="28"/>
      <c r="Y460" s="28"/>
      <c r="Z460" s="28"/>
      <c r="AA460" s="27"/>
      <c r="AB460" s="27"/>
      <c r="AC460" s="27"/>
      <c r="AL460" s="26"/>
      <c r="AM460" s="619"/>
      <c r="AN460" s="620"/>
      <c r="AO460" s="620"/>
      <c r="AP460" s="621"/>
    </row>
    <row r="461" spans="2:45" ht="12.75" customHeight="1">
      <c r="M461" s="27"/>
      <c r="N461" s="27"/>
      <c r="O461" s="27"/>
      <c r="P461" s="27"/>
      <c r="Q461" s="27"/>
      <c r="R461" s="27"/>
      <c r="S461" s="27"/>
      <c r="T461" s="27"/>
      <c r="U461" s="27"/>
      <c r="V461" s="27"/>
      <c r="W461" s="27"/>
      <c r="X461" s="27"/>
      <c r="Y461" s="27"/>
      <c r="Z461" s="27"/>
      <c r="AA461" s="27"/>
      <c r="AB461" s="27"/>
      <c r="AC461" s="27"/>
      <c r="AL461" s="26"/>
      <c r="AM461" s="26"/>
      <c r="AN461" s="270"/>
      <c r="AO461" s="270"/>
    </row>
    <row r="462" spans="2:45" ht="6" customHeight="1">
      <c r="M462" s="27"/>
      <c r="N462" s="27"/>
      <c r="O462" s="27"/>
      <c r="P462" s="27"/>
      <c r="Q462" s="27"/>
      <c r="R462" s="27"/>
      <c r="S462" s="27"/>
      <c r="T462" s="27"/>
      <c r="U462" s="27"/>
      <c r="V462" s="27"/>
      <c r="W462" s="27"/>
      <c r="X462" s="27"/>
      <c r="Y462" s="27"/>
      <c r="Z462" s="27"/>
      <c r="AA462" s="27"/>
      <c r="AB462" s="27"/>
      <c r="AC462" s="27"/>
      <c r="AL462" s="26"/>
      <c r="AM462" s="26"/>
    </row>
    <row r="463" spans="2:45" ht="12.75" customHeight="1">
      <c r="B463" s="403" t="s">
        <v>2</v>
      </c>
      <c r="C463" s="404"/>
      <c r="D463" s="404"/>
      <c r="E463" s="404"/>
      <c r="F463" s="404"/>
      <c r="G463" s="404"/>
      <c r="H463" s="404"/>
      <c r="I463" s="404"/>
      <c r="J463" s="408" t="s">
        <v>10</v>
      </c>
      <c r="K463" s="408"/>
      <c r="L463" s="271" t="s">
        <v>3</v>
      </c>
      <c r="M463" s="408" t="s">
        <v>11</v>
      </c>
      <c r="N463" s="408"/>
      <c r="O463" s="409" t="s">
        <v>12</v>
      </c>
      <c r="P463" s="408"/>
      <c r="Q463" s="408"/>
      <c r="R463" s="408"/>
      <c r="S463" s="408"/>
      <c r="T463" s="408"/>
      <c r="U463" s="408" t="s">
        <v>13</v>
      </c>
      <c r="V463" s="408"/>
      <c r="W463" s="408"/>
      <c r="AD463" s="11"/>
      <c r="AE463" s="11"/>
      <c r="AF463" s="11"/>
      <c r="AG463" s="11"/>
      <c r="AH463" s="11"/>
      <c r="AI463" s="11"/>
      <c r="AJ463" s="11"/>
      <c r="AL463" s="543">
        <f>$AL$9</f>
        <v>0</v>
      </c>
      <c r="AM463" s="411"/>
      <c r="AN463" s="478" t="s">
        <v>4</v>
      </c>
      <c r="AO463" s="478"/>
      <c r="AP463" s="411">
        <v>12</v>
      </c>
      <c r="AQ463" s="411"/>
      <c r="AR463" s="478" t="s">
        <v>5</v>
      </c>
      <c r="AS463" s="481"/>
    </row>
    <row r="464" spans="2:45" ht="13.9" customHeight="1">
      <c r="B464" s="404"/>
      <c r="C464" s="404"/>
      <c r="D464" s="404"/>
      <c r="E464" s="404"/>
      <c r="F464" s="404"/>
      <c r="G464" s="404"/>
      <c r="H464" s="404"/>
      <c r="I464" s="404"/>
      <c r="J464" s="591">
        <f>$J$10</f>
        <v>0</v>
      </c>
      <c r="K464" s="579">
        <f>$K$10</f>
        <v>0</v>
      </c>
      <c r="L464" s="593">
        <f>$L$10</f>
        <v>0</v>
      </c>
      <c r="M464" s="582">
        <f>$M$10</f>
        <v>0</v>
      </c>
      <c r="N464" s="579">
        <f>$N$10</f>
        <v>0</v>
      </c>
      <c r="O464" s="582">
        <f>$O$10</f>
        <v>0</v>
      </c>
      <c r="P464" s="544">
        <f>$P$10</f>
        <v>0</v>
      </c>
      <c r="Q464" s="544">
        <f>$Q$10</f>
        <v>0</v>
      </c>
      <c r="R464" s="544">
        <f>$R$10</f>
        <v>0</v>
      </c>
      <c r="S464" s="544">
        <f>$S$10</f>
        <v>0</v>
      </c>
      <c r="T464" s="579">
        <f>$T$10</f>
        <v>0</v>
      </c>
      <c r="U464" s="582">
        <f>$U$10</f>
        <v>0</v>
      </c>
      <c r="V464" s="544">
        <f>$V$10</f>
        <v>0</v>
      </c>
      <c r="W464" s="579">
        <f>$W$10</f>
        <v>0</v>
      </c>
      <c r="AD464" s="11"/>
      <c r="AE464" s="11"/>
      <c r="AF464" s="11"/>
      <c r="AG464" s="11"/>
      <c r="AH464" s="11"/>
      <c r="AI464" s="11"/>
      <c r="AJ464" s="11"/>
      <c r="AL464" s="412"/>
      <c r="AM464" s="413"/>
      <c r="AN464" s="479"/>
      <c r="AO464" s="479"/>
      <c r="AP464" s="413"/>
      <c r="AQ464" s="413"/>
      <c r="AR464" s="479"/>
      <c r="AS464" s="482"/>
    </row>
    <row r="465" spans="2:45" ht="9" customHeight="1">
      <c r="B465" s="404"/>
      <c r="C465" s="404"/>
      <c r="D465" s="404"/>
      <c r="E465" s="404"/>
      <c r="F465" s="404"/>
      <c r="G465" s="404"/>
      <c r="H465" s="404"/>
      <c r="I465" s="404"/>
      <c r="J465" s="592"/>
      <c r="K465" s="580"/>
      <c r="L465" s="594"/>
      <c r="M465" s="583"/>
      <c r="N465" s="580"/>
      <c r="O465" s="583"/>
      <c r="P465" s="545"/>
      <c r="Q465" s="545"/>
      <c r="R465" s="545"/>
      <c r="S465" s="545"/>
      <c r="T465" s="580"/>
      <c r="U465" s="583"/>
      <c r="V465" s="545"/>
      <c r="W465" s="580"/>
      <c r="AD465" s="11"/>
      <c r="AE465" s="11"/>
      <c r="AF465" s="11"/>
      <c r="AG465" s="11"/>
      <c r="AH465" s="11"/>
      <c r="AI465" s="11"/>
      <c r="AJ465" s="11"/>
      <c r="AL465" s="414"/>
      <c r="AM465" s="415"/>
      <c r="AN465" s="480"/>
      <c r="AO465" s="480"/>
      <c r="AP465" s="415"/>
      <c r="AQ465" s="415"/>
      <c r="AR465" s="480"/>
      <c r="AS465" s="483"/>
    </row>
    <row r="466" spans="2:45" ht="6" customHeight="1">
      <c r="B466" s="406"/>
      <c r="C466" s="406"/>
      <c r="D466" s="406"/>
      <c r="E466" s="406"/>
      <c r="F466" s="406"/>
      <c r="G466" s="406"/>
      <c r="H466" s="406"/>
      <c r="I466" s="406"/>
      <c r="J466" s="592"/>
      <c r="K466" s="581"/>
      <c r="L466" s="595"/>
      <c r="M466" s="584"/>
      <c r="N466" s="581"/>
      <c r="O466" s="584"/>
      <c r="P466" s="546"/>
      <c r="Q466" s="546"/>
      <c r="R466" s="546"/>
      <c r="S466" s="546"/>
      <c r="T466" s="581"/>
      <c r="U466" s="584"/>
      <c r="V466" s="546"/>
      <c r="W466" s="581"/>
    </row>
    <row r="467" spans="2:45" ht="15" customHeight="1">
      <c r="B467" s="457" t="s">
        <v>36</v>
      </c>
      <c r="C467" s="458"/>
      <c r="D467" s="458"/>
      <c r="E467" s="458"/>
      <c r="F467" s="458"/>
      <c r="G467" s="458"/>
      <c r="H467" s="458"/>
      <c r="I467" s="459"/>
      <c r="J467" s="457" t="s">
        <v>6</v>
      </c>
      <c r="K467" s="458"/>
      <c r="L467" s="458"/>
      <c r="M467" s="458"/>
      <c r="N467" s="466"/>
      <c r="O467" s="469" t="s">
        <v>37</v>
      </c>
      <c r="P467" s="458"/>
      <c r="Q467" s="458"/>
      <c r="R467" s="458"/>
      <c r="S467" s="458"/>
      <c r="T467" s="458"/>
      <c r="U467" s="459"/>
      <c r="V467" s="272" t="s">
        <v>348</v>
      </c>
      <c r="W467" s="273"/>
      <c r="X467" s="273"/>
      <c r="Y467" s="472" t="s">
        <v>349</v>
      </c>
      <c r="Z467" s="472"/>
      <c r="AA467" s="472"/>
      <c r="AB467" s="472"/>
      <c r="AC467" s="472"/>
      <c r="AD467" s="472"/>
      <c r="AE467" s="472"/>
      <c r="AF467" s="472"/>
      <c r="AG467" s="472"/>
      <c r="AH467" s="472"/>
      <c r="AI467" s="273"/>
      <c r="AJ467" s="273"/>
      <c r="AK467" s="274"/>
      <c r="AL467" s="596" t="s">
        <v>310</v>
      </c>
      <c r="AM467" s="596"/>
      <c r="AN467" s="473" t="s">
        <v>350</v>
      </c>
      <c r="AO467" s="473"/>
      <c r="AP467" s="473"/>
      <c r="AQ467" s="473"/>
      <c r="AR467" s="473"/>
      <c r="AS467" s="474"/>
    </row>
    <row r="468" spans="2:45" ht="13.9" customHeight="1">
      <c r="B468" s="460"/>
      <c r="C468" s="461"/>
      <c r="D468" s="461"/>
      <c r="E468" s="461"/>
      <c r="F468" s="461"/>
      <c r="G468" s="461"/>
      <c r="H468" s="461"/>
      <c r="I468" s="462"/>
      <c r="J468" s="460"/>
      <c r="K468" s="461"/>
      <c r="L468" s="461"/>
      <c r="M468" s="461"/>
      <c r="N468" s="467"/>
      <c r="O468" s="470"/>
      <c r="P468" s="461"/>
      <c r="Q468" s="461"/>
      <c r="R468" s="461"/>
      <c r="S468" s="461"/>
      <c r="T468" s="461"/>
      <c r="U468" s="462"/>
      <c r="V468" s="420" t="s">
        <v>7</v>
      </c>
      <c r="W468" s="421"/>
      <c r="X468" s="421"/>
      <c r="Y468" s="422"/>
      <c r="Z468" s="426" t="s">
        <v>16</v>
      </c>
      <c r="AA468" s="427"/>
      <c r="AB468" s="427"/>
      <c r="AC468" s="428"/>
      <c r="AD468" s="432" t="s">
        <v>17</v>
      </c>
      <c r="AE468" s="433"/>
      <c r="AF468" s="433"/>
      <c r="AG468" s="434"/>
      <c r="AH468" s="660" t="s">
        <v>60</v>
      </c>
      <c r="AI468" s="478"/>
      <c r="AJ468" s="478"/>
      <c r="AK468" s="481"/>
      <c r="AL468" s="597" t="s">
        <v>38</v>
      </c>
      <c r="AM468" s="597"/>
      <c r="AN468" s="448" t="s">
        <v>19</v>
      </c>
      <c r="AO468" s="449"/>
      <c r="AP468" s="449"/>
      <c r="AQ468" s="449"/>
      <c r="AR468" s="450"/>
      <c r="AS468" s="451"/>
    </row>
    <row r="469" spans="2:45" ht="13.9" customHeight="1">
      <c r="B469" s="463"/>
      <c r="C469" s="464"/>
      <c r="D469" s="464"/>
      <c r="E469" s="464"/>
      <c r="F469" s="464"/>
      <c r="G469" s="464"/>
      <c r="H469" s="464"/>
      <c r="I469" s="465"/>
      <c r="J469" s="463"/>
      <c r="K469" s="464"/>
      <c r="L469" s="464"/>
      <c r="M469" s="464"/>
      <c r="N469" s="468"/>
      <c r="O469" s="471"/>
      <c r="P469" s="464"/>
      <c r="Q469" s="464"/>
      <c r="R469" s="464"/>
      <c r="S469" s="464"/>
      <c r="T469" s="464"/>
      <c r="U469" s="465"/>
      <c r="V469" s="423"/>
      <c r="W469" s="424"/>
      <c r="X469" s="424"/>
      <c r="Y469" s="425"/>
      <c r="Z469" s="429"/>
      <c r="AA469" s="430"/>
      <c r="AB469" s="430"/>
      <c r="AC469" s="431"/>
      <c r="AD469" s="435"/>
      <c r="AE469" s="436"/>
      <c r="AF469" s="436"/>
      <c r="AG469" s="437"/>
      <c r="AH469" s="661"/>
      <c r="AI469" s="480"/>
      <c r="AJ469" s="480"/>
      <c r="AK469" s="483"/>
      <c r="AL469" s="598"/>
      <c r="AM469" s="598"/>
      <c r="AN469" s="454"/>
      <c r="AO469" s="454"/>
      <c r="AP469" s="454"/>
      <c r="AQ469" s="454"/>
      <c r="AR469" s="454"/>
      <c r="AS469" s="455"/>
    </row>
    <row r="470" spans="2:45" ht="18" customHeight="1">
      <c r="B470" s="653" t="e">
        <f>'報告書（事業主控）記載用'!#REF!</f>
        <v>#REF!</v>
      </c>
      <c r="C470" s="654"/>
      <c r="D470" s="654"/>
      <c r="E470" s="654"/>
      <c r="F470" s="654"/>
      <c r="G470" s="654"/>
      <c r="H470" s="654"/>
      <c r="I470" s="655"/>
      <c r="J470" s="653" t="e">
        <f>'報告書（事業主控）記載用'!#REF!</f>
        <v>#REF!</v>
      </c>
      <c r="K470" s="654"/>
      <c r="L470" s="654"/>
      <c r="M470" s="654"/>
      <c r="N470" s="656"/>
      <c r="O470" s="277" t="e">
        <f>'報告書（事業主控）記載用'!#REF!</f>
        <v>#REF!</v>
      </c>
      <c r="P470" s="278" t="s">
        <v>31</v>
      </c>
      <c r="Q470" s="277" t="e">
        <f>'報告書（事業主控）記載用'!#REF!</f>
        <v>#REF!</v>
      </c>
      <c r="R470" s="278" t="s">
        <v>32</v>
      </c>
      <c r="S470" s="277" t="e">
        <f>'報告書（事業主控）記載用'!#REF!</f>
        <v>#REF!</v>
      </c>
      <c r="T470" s="506" t="s">
        <v>33</v>
      </c>
      <c r="U470" s="506"/>
      <c r="V470" s="633" t="e">
        <f>'報告書（事業主控）記載用'!#REF!</f>
        <v>#REF!</v>
      </c>
      <c r="W470" s="634"/>
      <c r="X470" s="634"/>
      <c r="Y470" s="279" t="s">
        <v>8</v>
      </c>
      <c r="Z470" s="285"/>
      <c r="AA470" s="286"/>
      <c r="AB470" s="286"/>
      <c r="AC470" s="279" t="s">
        <v>8</v>
      </c>
      <c r="AD470" s="285"/>
      <c r="AE470" s="286"/>
      <c r="AF470" s="286"/>
      <c r="AG470" s="282" t="s">
        <v>8</v>
      </c>
      <c r="AH470" s="657" t="e">
        <f>'報告書（事業主控）記載用'!#REF!</f>
        <v>#REF!</v>
      </c>
      <c r="AI470" s="658"/>
      <c r="AJ470" s="658"/>
      <c r="AK470" s="659"/>
      <c r="AL470" s="285"/>
      <c r="AM470" s="287"/>
      <c r="AN470" s="630" t="e">
        <f>'報告書（事業主控）記載用'!#REF!</f>
        <v>#REF!</v>
      </c>
      <c r="AO470" s="631"/>
      <c r="AP470" s="631"/>
      <c r="AQ470" s="631"/>
      <c r="AR470" s="631"/>
      <c r="AS470" s="282" t="s">
        <v>8</v>
      </c>
    </row>
    <row r="471" spans="2:45" ht="18" customHeight="1">
      <c r="B471" s="647"/>
      <c r="C471" s="648"/>
      <c r="D471" s="648"/>
      <c r="E471" s="648"/>
      <c r="F471" s="648"/>
      <c r="G471" s="648"/>
      <c r="H471" s="648"/>
      <c r="I471" s="649"/>
      <c r="J471" s="647"/>
      <c r="K471" s="648"/>
      <c r="L471" s="648"/>
      <c r="M471" s="648"/>
      <c r="N471" s="651"/>
      <c r="O471" s="33" t="e">
        <f>'報告書（事業主控）記載用'!#REF!</f>
        <v>#REF!</v>
      </c>
      <c r="P471" s="237" t="s">
        <v>31</v>
      </c>
      <c r="Q471" s="33" t="e">
        <f>'報告書（事業主控）記載用'!#REF!</f>
        <v>#REF!</v>
      </c>
      <c r="R471" s="237" t="s">
        <v>32</v>
      </c>
      <c r="S471" s="33" t="e">
        <f>'報告書（事業主控）記載用'!#REF!</f>
        <v>#REF!</v>
      </c>
      <c r="T471" s="652" t="s">
        <v>34</v>
      </c>
      <c r="U471" s="652"/>
      <c r="V471" s="623" t="e">
        <f>'報告書（事業主控）記載用'!#REF!</f>
        <v>#REF!</v>
      </c>
      <c r="W471" s="624"/>
      <c r="X471" s="624"/>
      <c r="Y471" s="624"/>
      <c r="Z471" s="623" t="e">
        <f>'報告書（事業主控）記載用'!#REF!</f>
        <v>#REF!</v>
      </c>
      <c r="AA471" s="624"/>
      <c r="AB471" s="624"/>
      <c r="AC471" s="624"/>
      <c r="AD471" s="623" t="e">
        <f>'報告書（事業主控）記載用'!#REF!</f>
        <v>#REF!</v>
      </c>
      <c r="AE471" s="624"/>
      <c r="AF471" s="624"/>
      <c r="AG471" s="626"/>
      <c r="AH471" s="623" t="e">
        <f>'報告書（事業主控）記載用'!#REF!</f>
        <v>#REF!</v>
      </c>
      <c r="AI471" s="624"/>
      <c r="AJ471" s="624"/>
      <c r="AK471" s="626"/>
      <c r="AL471" s="494" t="e">
        <f>'報告書（事業主控）記載用'!#REF!</f>
        <v>#REF!</v>
      </c>
      <c r="AM471" s="625"/>
      <c r="AN471" s="623" t="e">
        <f>'報告書（事業主控）記載用'!#REF!</f>
        <v>#REF!</v>
      </c>
      <c r="AO471" s="624"/>
      <c r="AP471" s="624"/>
      <c r="AQ471" s="624"/>
      <c r="AR471" s="624"/>
      <c r="AS471" s="240"/>
    </row>
    <row r="472" spans="2:45" ht="18" customHeight="1">
      <c r="B472" s="644" t="e">
        <f>'報告書（事業主控）記載用'!#REF!</f>
        <v>#REF!</v>
      </c>
      <c r="C472" s="645"/>
      <c r="D472" s="645"/>
      <c r="E472" s="645"/>
      <c r="F472" s="645"/>
      <c r="G472" s="645"/>
      <c r="H472" s="645"/>
      <c r="I472" s="646"/>
      <c r="J472" s="644" t="e">
        <f>'報告書（事業主控）記載用'!#REF!</f>
        <v>#REF!</v>
      </c>
      <c r="K472" s="645"/>
      <c r="L472" s="645"/>
      <c r="M472" s="645"/>
      <c r="N472" s="650"/>
      <c r="O472" s="32" t="e">
        <f>'報告書（事業主控）記載用'!#REF!</f>
        <v>#REF!</v>
      </c>
      <c r="P472" s="11" t="s">
        <v>31</v>
      </c>
      <c r="Q472" s="32" t="e">
        <f>'報告書（事業主控）記載用'!#REF!</f>
        <v>#REF!</v>
      </c>
      <c r="R472" s="11" t="s">
        <v>32</v>
      </c>
      <c r="S472" s="32" t="e">
        <f>'報告書（事業主控）記載用'!#REF!</f>
        <v>#REF!</v>
      </c>
      <c r="T472" s="512" t="s">
        <v>33</v>
      </c>
      <c r="U472" s="512"/>
      <c r="V472" s="633" t="e">
        <f>'報告書（事業主控）記載用'!#REF!</f>
        <v>#REF!</v>
      </c>
      <c r="W472" s="634"/>
      <c r="X472" s="634"/>
      <c r="Y472" s="284"/>
      <c r="Z472" s="285"/>
      <c r="AA472" s="286"/>
      <c r="AB472" s="286"/>
      <c r="AC472" s="284"/>
      <c r="AD472" s="285"/>
      <c r="AE472" s="286"/>
      <c r="AF472" s="286"/>
      <c r="AG472" s="284"/>
      <c r="AH472" s="630" t="e">
        <f>'報告書（事業主控）記載用'!#REF!</f>
        <v>#REF!</v>
      </c>
      <c r="AI472" s="631"/>
      <c r="AJ472" s="631"/>
      <c r="AK472" s="632"/>
      <c r="AL472" s="285"/>
      <c r="AM472" s="287"/>
      <c r="AN472" s="630" t="e">
        <f>'報告書（事業主控）記載用'!#REF!</f>
        <v>#REF!</v>
      </c>
      <c r="AO472" s="631"/>
      <c r="AP472" s="631"/>
      <c r="AQ472" s="631"/>
      <c r="AR472" s="631"/>
      <c r="AS472" s="288"/>
    </row>
    <row r="473" spans="2:45" ht="18" customHeight="1">
      <c r="B473" s="647"/>
      <c r="C473" s="648"/>
      <c r="D473" s="648"/>
      <c r="E473" s="648"/>
      <c r="F473" s="648"/>
      <c r="G473" s="648"/>
      <c r="H473" s="648"/>
      <c r="I473" s="649"/>
      <c r="J473" s="647"/>
      <c r="K473" s="648"/>
      <c r="L473" s="648"/>
      <c r="M473" s="648"/>
      <c r="N473" s="651"/>
      <c r="O473" s="33" t="e">
        <f>'報告書（事業主控）記載用'!#REF!</f>
        <v>#REF!</v>
      </c>
      <c r="P473" s="237" t="s">
        <v>31</v>
      </c>
      <c r="Q473" s="33" t="e">
        <f>'報告書（事業主控）記載用'!#REF!</f>
        <v>#REF!</v>
      </c>
      <c r="R473" s="237" t="s">
        <v>32</v>
      </c>
      <c r="S473" s="33" t="e">
        <f>'報告書（事業主控）記載用'!#REF!</f>
        <v>#REF!</v>
      </c>
      <c r="T473" s="652" t="s">
        <v>34</v>
      </c>
      <c r="U473" s="652"/>
      <c r="V473" s="627" t="e">
        <f>'報告書（事業主控）記載用'!#REF!</f>
        <v>#REF!</v>
      </c>
      <c r="W473" s="628"/>
      <c r="X473" s="628"/>
      <c r="Y473" s="628"/>
      <c r="Z473" s="627" t="e">
        <f>'報告書（事業主控）記載用'!#REF!</f>
        <v>#REF!</v>
      </c>
      <c r="AA473" s="628"/>
      <c r="AB473" s="628"/>
      <c r="AC473" s="628"/>
      <c r="AD473" s="627" t="e">
        <f>'報告書（事業主控）記載用'!#REF!</f>
        <v>#REF!</v>
      </c>
      <c r="AE473" s="628"/>
      <c r="AF473" s="628"/>
      <c r="AG473" s="628"/>
      <c r="AH473" s="627" t="e">
        <f>'報告書（事業主控）記載用'!#REF!</f>
        <v>#REF!</v>
      </c>
      <c r="AI473" s="628"/>
      <c r="AJ473" s="628"/>
      <c r="AK473" s="629"/>
      <c r="AL473" s="494" t="e">
        <f>'報告書（事業主控）記載用'!#REF!</f>
        <v>#REF!</v>
      </c>
      <c r="AM473" s="625"/>
      <c r="AN473" s="623" t="e">
        <f>'報告書（事業主控）記載用'!#REF!</f>
        <v>#REF!</v>
      </c>
      <c r="AO473" s="624"/>
      <c r="AP473" s="624"/>
      <c r="AQ473" s="624"/>
      <c r="AR473" s="624"/>
      <c r="AS473" s="240"/>
    </row>
    <row r="474" spans="2:45" ht="18" customHeight="1">
      <c r="B474" s="644" t="e">
        <f>'報告書（事業主控）記載用'!#REF!</f>
        <v>#REF!</v>
      </c>
      <c r="C474" s="645"/>
      <c r="D474" s="645"/>
      <c r="E474" s="645"/>
      <c r="F474" s="645"/>
      <c r="G474" s="645"/>
      <c r="H474" s="645"/>
      <c r="I474" s="646"/>
      <c r="J474" s="644" t="e">
        <f>'報告書（事業主控）記載用'!#REF!</f>
        <v>#REF!</v>
      </c>
      <c r="K474" s="645"/>
      <c r="L474" s="645"/>
      <c r="M474" s="645"/>
      <c r="N474" s="650"/>
      <c r="O474" s="32" t="e">
        <f>'報告書（事業主控）記載用'!#REF!</f>
        <v>#REF!</v>
      </c>
      <c r="P474" s="11" t="s">
        <v>31</v>
      </c>
      <c r="Q474" s="32" t="e">
        <f>'報告書（事業主控）記載用'!#REF!</f>
        <v>#REF!</v>
      </c>
      <c r="R474" s="11" t="s">
        <v>32</v>
      </c>
      <c r="S474" s="32" t="e">
        <f>'報告書（事業主控）記載用'!#REF!</f>
        <v>#REF!</v>
      </c>
      <c r="T474" s="512" t="s">
        <v>33</v>
      </c>
      <c r="U474" s="512"/>
      <c r="V474" s="633" t="e">
        <f>'報告書（事業主控）記載用'!#REF!</f>
        <v>#REF!</v>
      </c>
      <c r="W474" s="634"/>
      <c r="X474" s="634"/>
      <c r="Y474" s="284"/>
      <c r="Z474" s="285"/>
      <c r="AA474" s="286"/>
      <c r="AB474" s="286"/>
      <c r="AC474" s="284"/>
      <c r="AD474" s="285"/>
      <c r="AE474" s="286"/>
      <c r="AF474" s="286"/>
      <c r="AG474" s="284"/>
      <c r="AH474" s="630" t="e">
        <f>'報告書（事業主控）記載用'!#REF!</f>
        <v>#REF!</v>
      </c>
      <c r="AI474" s="631"/>
      <c r="AJ474" s="631"/>
      <c r="AK474" s="632"/>
      <c r="AL474" s="285"/>
      <c r="AM474" s="287"/>
      <c r="AN474" s="630" t="e">
        <f>'報告書（事業主控）記載用'!#REF!</f>
        <v>#REF!</v>
      </c>
      <c r="AO474" s="631"/>
      <c r="AP474" s="631"/>
      <c r="AQ474" s="631"/>
      <c r="AR474" s="631"/>
      <c r="AS474" s="288"/>
    </row>
    <row r="475" spans="2:45" ht="18" customHeight="1">
      <c r="B475" s="647"/>
      <c r="C475" s="648"/>
      <c r="D475" s="648"/>
      <c r="E475" s="648"/>
      <c r="F475" s="648"/>
      <c r="G475" s="648"/>
      <c r="H475" s="648"/>
      <c r="I475" s="649"/>
      <c r="J475" s="647"/>
      <c r="K475" s="648"/>
      <c r="L475" s="648"/>
      <c r="M475" s="648"/>
      <c r="N475" s="651"/>
      <c r="O475" s="33" t="e">
        <f>'報告書（事業主控）記載用'!#REF!</f>
        <v>#REF!</v>
      </c>
      <c r="P475" s="237" t="s">
        <v>31</v>
      </c>
      <c r="Q475" s="33" t="e">
        <f>'報告書（事業主控）記載用'!#REF!</f>
        <v>#REF!</v>
      </c>
      <c r="R475" s="237" t="s">
        <v>32</v>
      </c>
      <c r="S475" s="33" t="e">
        <f>'報告書（事業主控）記載用'!#REF!</f>
        <v>#REF!</v>
      </c>
      <c r="T475" s="652" t="s">
        <v>34</v>
      </c>
      <c r="U475" s="652"/>
      <c r="V475" s="627" t="e">
        <f>'報告書（事業主控）記載用'!#REF!</f>
        <v>#REF!</v>
      </c>
      <c r="W475" s="628"/>
      <c r="X475" s="628"/>
      <c r="Y475" s="628"/>
      <c r="Z475" s="627" t="e">
        <f>'報告書（事業主控）記載用'!#REF!</f>
        <v>#REF!</v>
      </c>
      <c r="AA475" s="628"/>
      <c r="AB475" s="628"/>
      <c r="AC475" s="628"/>
      <c r="AD475" s="627" t="e">
        <f>'報告書（事業主控）記載用'!#REF!</f>
        <v>#REF!</v>
      </c>
      <c r="AE475" s="628"/>
      <c r="AF475" s="628"/>
      <c r="AG475" s="628"/>
      <c r="AH475" s="627" t="e">
        <f>'報告書（事業主控）記載用'!#REF!</f>
        <v>#REF!</v>
      </c>
      <c r="AI475" s="628"/>
      <c r="AJ475" s="628"/>
      <c r="AK475" s="629"/>
      <c r="AL475" s="494" t="e">
        <f>'報告書（事業主控）記載用'!#REF!</f>
        <v>#REF!</v>
      </c>
      <c r="AM475" s="625"/>
      <c r="AN475" s="623" t="e">
        <f>'報告書（事業主控）記載用'!#REF!</f>
        <v>#REF!</v>
      </c>
      <c r="AO475" s="624"/>
      <c r="AP475" s="624"/>
      <c r="AQ475" s="624"/>
      <c r="AR475" s="624"/>
      <c r="AS475" s="240"/>
    </row>
    <row r="476" spans="2:45" ht="18" customHeight="1">
      <c r="B476" s="644" t="e">
        <f>'報告書（事業主控）記載用'!#REF!</f>
        <v>#REF!</v>
      </c>
      <c r="C476" s="645"/>
      <c r="D476" s="645"/>
      <c r="E476" s="645"/>
      <c r="F476" s="645"/>
      <c r="G476" s="645"/>
      <c r="H476" s="645"/>
      <c r="I476" s="646"/>
      <c r="J476" s="644" t="e">
        <f>'報告書（事業主控）記載用'!#REF!</f>
        <v>#REF!</v>
      </c>
      <c r="K476" s="645"/>
      <c r="L476" s="645"/>
      <c r="M476" s="645"/>
      <c r="N476" s="650"/>
      <c r="O476" s="32" t="e">
        <f>'報告書（事業主控）記載用'!#REF!</f>
        <v>#REF!</v>
      </c>
      <c r="P476" s="11" t="s">
        <v>31</v>
      </c>
      <c r="Q476" s="32" t="e">
        <f>'報告書（事業主控）記載用'!#REF!</f>
        <v>#REF!</v>
      </c>
      <c r="R476" s="11" t="s">
        <v>32</v>
      </c>
      <c r="S476" s="32" t="e">
        <f>'報告書（事業主控）記載用'!#REF!</f>
        <v>#REF!</v>
      </c>
      <c r="T476" s="512" t="s">
        <v>33</v>
      </c>
      <c r="U476" s="512"/>
      <c r="V476" s="633" t="e">
        <f>'報告書（事業主控）記載用'!#REF!</f>
        <v>#REF!</v>
      </c>
      <c r="W476" s="634"/>
      <c r="X476" s="634"/>
      <c r="Y476" s="284"/>
      <c r="Z476" s="285"/>
      <c r="AA476" s="286"/>
      <c r="AB476" s="286"/>
      <c r="AC476" s="284"/>
      <c r="AD476" s="285"/>
      <c r="AE476" s="286"/>
      <c r="AF476" s="286"/>
      <c r="AG476" s="284"/>
      <c r="AH476" s="630" t="e">
        <f>'報告書（事業主控）記載用'!#REF!</f>
        <v>#REF!</v>
      </c>
      <c r="AI476" s="631"/>
      <c r="AJ476" s="631"/>
      <c r="AK476" s="632"/>
      <c r="AL476" s="285"/>
      <c r="AM476" s="287"/>
      <c r="AN476" s="630" t="e">
        <f>'報告書（事業主控）記載用'!#REF!</f>
        <v>#REF!</v>
      </c>
      <c r="AO476" s="631"/>
      <c r="AP476" s="631"/>
      <c r="AQ476" s="631"/>
      <c r="AR476" s="631"/>
      <c r="AS476" s="288"/>
    </row>
    <row r="477" spans="2:45" ht="18" customHeight="1">
      <c r="B477" s="647"/>
      <c r="C477" s="648"/>
      <c r="D477" s="648"/>
      <c r="E477" s="648"/>
      <c r="F477" s="648"/>
      <c r="G477" s="648"/>
      <c r="H477" s="648"/>
      <c r="I477" s="649"/>
      <c r="J477" s="647"/>
      <c r="K477" s="648"/>
      <c r="L477" s="648"/>
      <c r="M477" s="648"/>
      <c r="N477" s="651"/>
      <c r="O477" s="33" t="e">
        <f>'報告書（事業主控）記載用'!#REF!</f>
        <v>#REF!</v>
      </c>
      <c r="P477" s="237" t="s">
        <v>31</v>
      </c>
      <c r="Q477" s="33" t="e">
        <f>'報告書（事業主控）記載用'!#REF!</f>
        <v>#REF!</v>
      </c>
      <c r="R477" s="237" t="s">
        <v>32</v>
      </c>
      <c r="S477" s="33" t="e">
        <f>'報告書（事業主控）記載用'!#REF!</f>
        <v>#REF!</v>
      </c>
      <c r="T477" s="652" t="s">
        <v>34</v>
      </c>
      <c r="U477" s="652"/>
      <c r="V477" s="627" t="e">
        <f>'報告書（事業主控）記載用'!#REF!</f>
        <v>#REF!</v>
      </c>
      <c r="W477" s="628"/>
      <c r="X477" s="628"/>
      <c r="Y477" s="628"/>
      <c r="Z477" s="627" t="e">
        <f>'報告書（事業主控）記載用'!#REF!</f>
        <v>#REF!</v>
      </c>
      <c r="AA477" s="628"/>
      <c r="AB477" s="628"/>
      <c r="AC477" s="628"/>
      <c r="AD477" s="627" t="e">
        <f>'報告書（事業主控）記載用'!#REF!</f>
        <v>#REF!</v>
      </c>
      <c r="AE477" s="628"/>
      <c r="AF477" s="628"/>
      <c r="AG477" s="628"/>
      <c r="AH477" s="627" t="e">
        <f>'報告書（事業主控）記載用'!#REF!</f>
        <v>#REF!</v>
      </c>
      <c r="AI477" s="628"/>
      <c r="AJ477" s="628"/>
      <c r="AK477" s="629"/>
      <c r="AL477" s="494" t="e">
        <f>'報告書（事業主控）記載用'!#REF!</f>
        <v>#REF!</v>
      </c>
      <c r="AM477" s="625"/>
      <c r="AN477" s="623" t="e">
        <f>'報告書（事業主控）記載用'!#REF!</f>
        <v>#REF!</v>
      </c>
      <c r="AO477" s="624"/>
      <c r="AP477" s="624"/>
      <c r="AQ477" s="624"/>
      <c r="AR477" s="624"/>
      <c r="AS477" s="240"/>
    </row>
    <row r="478" spans="2:45" ht="18" customHeight="1">
      <c r="B478" s="644" t="e">
        <f>'報告書（事業主控）記載用'!#REF!</f>
        <v>#REF!</v>
      </c>
      <c r="C478" s="645"/>
      <c r="D478" s="645"/>
      <c r="E478" s="645"/>
      <c r="F478" s="645"/>
      <c r="G478" s="645"/>
      <c r="H478" s="645"/>
      <c r="I478" s="646"/>
      <c r="J478" s="644" t="e">
        <f>'報告書（事業主控）記載用'!#REF!</f>
        <v>#REF!</v>
      </c>
      <c r="K478" s="645"/>
      <c r="L478" s="645"/>
      <c r="M478" s="645"/>
      <c r="N478" s="650"/>
      <c r="O478" s="32" t="e">
        <f>'報告書（事業主控）記載用'!#REF!</f>
        <v>#REF!</v>
      </c>
      <c r="P478" s="11" t="s">
        <v>31</v>
      </c>
      <c r="Q478" s="32" t="e">
        <f>'報告書（事業主控）記載用'!#REF!</f>
        <v>#REF!</v>
      </c>
      <c r="R478" s="11" t="s">
        <v>32</v>
      </c>
      <c r="S478" s="32" t="e">
        <f>'報告書（事業主控）記載用'!#REF!</f>
        <v>#REF!</v>
      </c>
      <c r="T478" s="512" t="s">
        <v>33</v>
      </c>
      <c r="U478" s="512"/>
      <c r="V478" s="633" t="e">
        <f>'報告書（事業主控）記載用'!#REF!</f>
        <v>#REF!</v>
      </c>
      <c r="W478" s="634"/>
      <c r="X478" s="634"/>
      <c r="Y478" s="284"/>
      <c r="Z478" s="285"/>
      <c r="AA478" s="286"/>
      <c r="AB478" s="286"/>
      <c r="AC478" s="284"/>
      <c r="AD478" s="285"/>
      <c r="AE478" s="286"/>
      <c r="AF478" s="286"/>
      <c r="AG478" s="284"/>
      <c r="AH478" s="630" t="e">
        <f>'報告書（事業主控）記載用'!#REF!</f>
        <v>#REF!</v>
      </c>
      <c r="AI478" s="631"/>
      <c r="AJ478" s="631"/>
      <c r="AK478" s="632"/>
      <c r="AL478" s="285"/>
      <c r="AM478" s="287"/>
      <c r="AN478" s="630" t="e">
        <f>'報告書（事業主控）記載用'!#REF!</f>
        <v>#REF!</v>
      </c>
      <c r="AO478" s="631"/>
      <c r="AP478" s="631"/>
      <c r="AQ478" s="631"/>
      <c r="AR478" s="631"/>
      <c r="AS478" s="288"/>
    </row>
    <row r="479" spans="2:45" ht="18" customHeight="1">
      <c r="B479" s="647"/>
      <c r="C479" s="648"/>
      <c r="D479" s="648"/>
      <c r="E479" s="648"/>
      <c r="F479" s="648"/>
      <c r="G479" s="648"/>
      <c r="H479" s="648"/>
      <c r="I479" s="649"/>
      <c r="J479" s="647"/>
      <c r="K479" s="648"/>
      <c r="L479" s="648"/>
      <c r="M479" s="648"/>
      <c r="N479" s="651"/>
      <c r="O479" s="33" t="e">
        <f>'報告書（事業主控）記載用'!#REF!</f>
        <v>#REF!</v>
      </c>
      <c r="P479" s="237" t="s">
        <v>31</v>
      </c>
      <c r="Q479" s="33" t="e">
        <f>'報告書（事業主控）記載用'!#REF!</f>
        <v>#REF!</v>
      </c>
      <c r="R479" s="237" t="s">
        <v>32</v>
      </c>
      <c r="S479" s="33" t="e">
        <f>'報告書（事業主控）記載用'!#REF!</f>
        <v>#REF!</v>
      </c>
      <c r="T479" s="652" t="s">
        <v>34</v>
      </c>
      <c r="U479" s="652"/>
      <c r="V479" s="627" t="e">
        <f>'報告書（事業主控）記載用'!#REF!</f>
        <v>#REF!</v>
      </c>
      <c r="W479" s="628"/>
      <c r="X479" s="628"/>
      <c r="Y479" s="628"/>
      <c r="Z479" s="627" t="e">
        <f>'報告書（事業主控）記載用'!#REF!</f>
        <v>#REF!</v>
      </c>
      <c r="AA479" s="628"/>
      <c r="AB479" s="628"/>
      <c r="AC479" s="628"/>
      <c r="AD479" s="627" t="e">
        <f>'報告書（事業主控）記載用'!#REF!</f>
        <v>#REF!</v>
      </c>
      <c r="AE479" s="628"/>
      <c r="AF479" s="628"/>
      <c r="AG479" s="628"/>
      <c r="AH479" s="627" t="e">
        <f>'報告書（事業主控）記載用'!#REF!</f>
        <v>#REF!</v>
      </c>
      <c r="AI479" s="628"/>
      <c r="AJ479" s="628"/>
      <c r="AK479" s="629"/>
      <c r="AL479" s="494" t="e">
        <f>'報告書（事業主控）記載用'!#REF!</f>
        <v>#REF!</v>
      </c>
      <c r="AM479" s="625"/>
      <c r="AN479" s="623" t="e">
        <f>'報告書（事業主控）記載用'!#REF!</f>
        <v>#REF!</v>
      </c>
      <c r="AO479" s="624"/>
      <c r="AP479" s="624"/>
      <c r="AQ479" s="624"/>
      <c r="AR479" s="624"/>
      <c r="AS479" s="240"/>
    </row>
    <row r="480" spans="2:45" ht="18" customHeight="1">
      <c r="B480" s="644" t="e">
        <f>'報告書（事業主控）記載用'!#REF!</f>
        <v>#REF!</v>
      </c>
      <c r="C480" s="645"/>
      <c r="D480" s="645"/>
      <c r="E480" s="645"/>
      <c r="F480" s="645"/>
      <c r="G480" s="645"/>
      <c r="H480" s="645"/>
      <c r="I480" s="646"/>
      <c r="J480" s="644" t="e">
        <f>'報告書（事業主控）記載用'!#REF!</f>
        <v>#REF!</v>
      </c>
      <c r="K480" s="645"/>
      <c r="L480" s="645"/>
      <c r="M480" s="645"/>
      <c r="N480" s="650"/>
      <c r="O480" s="32" t="e">
        <f>'報告書（事業主控）記載用'!#REF!</f>
        <v>#REF!</v>
      </c>
      <c r="P480" s="11" t="s">
        <v>31</v>
      </c>
      <c r="Q480" s="32" t="e">
        <f>'報告書（事業主控）記載用'!#REF!</f>
        <v>#REF!</v>
      </c>
      <c r="R480" s="11" t="s">
        <v>32</v>
      </c>
      <c r="S480" s="32" t="e">
        <f>'報告書（事業主控）記載用'!#REF!</f>
        <v>#REF!</v>
      </c>
      <c r="T480" s="512" t="s">
        <v>33</v>
      </c>
      <c r="U480" s="512"/>
      <c r="V480" s="633" t="e">
        <f>'報告書（事業主控）記載用'!#REF!</f>
        <v>#REF!</v>
      </c>
      <c r="W480" s="634"/>
      <c r="X480" s="634"/>
      <c r="Y480" s="284"/>
      <c r="Z480" s="285"/>
      <c r="AA480" s="286"/>
      <c r="AB480" s="286"/>
      <c r="AC480" s="284"/>
      <c r="AD480" s="285"/>
      <c r="AE480" s="286"/>
      <c r="AF480" s="286"/>
      <c r="AG480" s="284"/>
      <c r="AH480" s="630" t="e">
        <f>'報告書（事業主控）記載用'!#REF!</f>
        <v>#REF!</v>
      </c>
      <c r="AI480" s="631"/>
      <c r="AJ480" s="631"/>
      <c r="AK480" s="632"/>
      <c r="AL480" s="285"/>
      <c r="AM480" s="287"/>
      <c r="AN480" s="630" t="e">
        <f>'報告書（事業主控）記載用'!#REF!</f>
        <v>#REF!</v>
      </c>
      <c r="AO480" s="631"/>
      <c r="AP480" s="631"/>
      <c r="AQ480" s="631"/>
      <c r="AR480" s="631"/>
      <c r="AS480" s="288"/>
    </row>
    <row r="481" spans="2:45" ht="18" customHeight="1">
      <c r="B481" s="647"/>
      <c r="C481" s="648"/>
      <c r="D481" s="648"/>
      <c r="E481" s="648"/>
      <c r="F481" s="648"/>
      <c r="G481" s="648"/>
      <c r="H481" s="648"/>
      <c r="I481" s="649"/>
      <c r="J481" s="647"/>
      <c r="K481" s="648"/>
      <c r="L481" s="648"/>
      <c r="M481" s="648"/>
      <c r="N481" s="651"/>
      <c r="O481" s="33" t="e">
        <f>'報告書（事業主控）記載用'!#REF!</f>
        <v>#REF!</v>
      </c>
      <c r="P481" s="237" t="s">
        <v>31</v>
      </c>
      <c r="Q481" s="33" t="e">
        <f>'報告書（事業主控）記載用'!#REF!</f>
        <v>#REF!</v>
      </c>
      <c r="R481" s="237" t="s">
        <v>32</v>
      </c>
      <c r="S481" s="33" t="e">
        <f>'報告書（事業主控）記載用'!#REF!</f>
        <v>#REF!</v>
      </c>
      <c r="T481" s="652" t="s">
        <v>34</v>
      </c>
      <c r="U481" s="652"/>
      <c r="V481" s="627" t="e">
        <f>'報告書（事業主控）記載用'!#REF!</f>
        <v>#REF!</v>
      </c>
      <c r="W481" s="628"/>
      <c r="X481" s="628"/>
      <c r="Y481" s="628"/>
      <c r="Z481" s="627" t="e">
        <f>'報告書（事業主控）記載用'!#REF!</f>
        <v>#REF!</v>
      </c>
      <c r="AA481" s="628"/>
      <c r="AB481" s="628"/>
      <c r="AC481" s="628"/>
      <c r="AD481" s="627" t="e">
        <f>'報告書（事業主控）記載用'!#REF!</f>
        <v>#REF!</v>
      </c>
      <c r="AE481" s="628"/>
      <c r="AF481" s="628"/>
      <c r="AG481" s="628"/>
      <c r="AH481" s="627" t="e">
        <f>'報告書（事業主控）記載用'!#REF!</f>
        <v>#REF!</v>
      </c>
      <c r="AI481" s="628"/>
      <c r="AJ481" s="628"/>
      <c r="AK481" s="629"/>
      <c r="AL481" s="494" t="e">
        <f>'報告書（事業主控）記載用'!#REF!</f>
        <v>#REF!</v>
      </c>
      <c r="AM481" s="625"/>
      <c r="AN481" s="623" t="e">
        <f>'報告書（事業主控）記載用'!#REF!</f>
        <v>#REF!</v>
      </c>
      <c r="AO481" s="624"/>
      <c r="AP481" s="624"/>
      <c r="AQ481" s="624"/>
      <c r="AR481" s="624"/>
      <c r="AS481" s="240"/>
    </row>
    <row r="482" spans="2:45" ht="18" customHeight="1">
      <c r="B482" s="644" t="e">
        <f>'報告書（事業主控）記載用'!#REF!</f>
        <v>#REF!</v>
      </c>
      <c r="C482" s="645"/>
      <c r="D482" s="645"/>
      <c r="E482" s="645"/>
      <c r="F482" s="645"/>
      <c r="G482" s="645"/>
      <c r="H482" s="645"/>
      <c r="I482" s="646"/>
      <c r="J482" s="644" t="e">
        <f>'報告書（事業主控）記載用'!#REF!</f>
        <v>#REF!</v>
      </c>
      <c r="K482" s="645"/>
      <c r="L482" s="645"/>
      <c r="M482" s="645"/>
      <c r="N482" s="650"/>
      <c r="O482" s="32" t="e">
        <f>'報告書（事業主控）記載用'!#REF!</f>
        <v>#REF!</v>
      </c>
      <c r="P482" s="11" t="s">
        <v>31</v>
      </c>
      <c r="Q482" s="32" t="e">
        <f>'報告書（事業主控）記載用'!#REF!</f>
        <v>#REF!</v>
      </c>
      <c r="R482" s="11" t="s">
        <v>32</v>
      </c>
      <c r="S482" s="32" t="e">
        <f>'報告書（事業主控）記載用'!#REF!</f>
        <v>#REF!</v>
      </c>
      <c r="T482" s="512" t="s">
        <v>33</v>
      </c>
      <c r="U482" s="512"/>
      <c r="V482" s="633" t="e">
        <f>'報告書（事業主控）記載用'!#REF!</f>
        <v>#REF!</v>
      </c>
      <c r="W482" s="634"/>
      <c r="X482" s="634"/>
      <c r="Y482" s="284"/>
      <c r="Z482" s="285"/>
      <c r="AA482" s="286"/>
      <c r="AB482" s="286"/>
      <c r="AC482" s="284"/>
      <c r="AD482" s="285"/>
      <c r="AE482" s="286"/>
      <c r="AF482" s="286"/>
      <c r="AG482" s="284"/>
      <c r="AH482" s="630" t="e">
        <f>'報告書（事業主控）記載用'!#REF!</f>
        <v>#REF!</v>
      </c>
      <c r="AI482" s="631"/>
      <c r="AJ482" s="631"/>
      <c r="AK482" s="632"/>
      <c r="AL482" s="285"/>
      <c r="AM482" s="287"/>
      <c r="AN482" s="630" t="e">
        <f>'報告書（事業主控）記載用'!#REF!</f>
        <v>#REF!</v>
      </c>
      <c r="AO482" s="631"/>
      <c r="AP482" s="631"/>
      <c r="AQ482" s="631"/>
      <c r="AR482" s="631"/>
      <c r="AS482" s="288"/>
    </row>
    <row r="483" spans="2:45" ht="18" customHeight="1">
      <c r="B483" s="647"/>
      <c r="C483" s="648"/>
      <c r="D483" s="648"/>
      <c r="E483" s="648"/>
      <c r="F483" s="648"/>
      <c r="G483" s="648"/>
      <c r="H483" s="648"/>
      <c r="I483" s="649"/>
      <c r="J483" s="647"/>
      <c r="K483" s="648"/>
      <c r="L483" s="648"/>
      <c r="M483" s="648"/>
      <c r="N483" s="651"/>
      <c r="O483" s="33" t="e">
        <f>'報告書（事業主控）記載用'!#REF!</f>
        <v>#REF!</v>
      </c>
      <c r="P483" s="237" t="s">
        <v>31</v>
      </c>
      <c r="Q483" s="33" t="e">
        <f>'報告書（事業主控）記載用'!#REF!</f>
        <v>#REF!</v>
      </c>
      <c r="R483" s="237" t="s">
        <v>32</v>
      </c>
      <c r="S483" s="33" t="e">
        <f>'報告書（事業主控）記載用'!#REF!</f>
        <v>#REF!</v>
      </c>
      <c r="T483" s="652" t="s">
        <v>34</v>
      </c>
      <c r="U483" s="652"/>
      <c r="V483" s="627" t="e">
        <f>'報告書（事業主控）記載用'!#REF!</f>
        <v>#REF!</v>
      </c>
      <c r="W483" s="628"/>
      <c r="X483" s="628"/>
      <c r="Y483" s="628"/>
      <c r="Z483" s="627" t="e">
        <f>'報告書（事業主控）記載用'!#REF!</f>
        <v>#REF!</v>
      </c>
      <c r="AA483" s="628"/>
      <c r="AB483" s="628"/>
      <c r="AC483" s="628"/>
      <c r="AD483" s="627" t="e">
        <f>'報告書（事業主控）記載用'!#REF!</f>
        <v>#REF!</v>
      </c>
      <c r="AE483" s="628"/>
      <c r="AF483" s="628"/>
      <c r="AG483" s="628"/>
      <c r="AH483" s="627" t="e">
        <f>'報告書（事業主控）記載用'!#REF!</f>
        <v>#REF!</v>
      </c>
      <c r="AI483" s="628"/>
      <c r="AJ483" s="628"/>
      <c r="AK483" s="629"/>
      <c r="AL483" s="494" t="e">
        <f>'報告書（事業主控）記載用'!#REF!</f>
        <v>#REF!</v>
      </c>
      <c r="AM483" s="625"/>
      <c r="AN483" s="623" t="e">
        <f>'報告書（事業主控）記載用'!#REF!</f>
        <v>#REF!</v>
      </c>
      <c r="AO483" s="624"/>
      <c r="AP483" s="624"/>
      <c r="AQ483" s="624"/>
      <c r="AR483" s="624"/>
      <c r="AS483" s="240"/>
    </row>
    <row r="484" spans="2:45" ht="18" customHeight="1">
      <c r="B484" s="644" t="e">
        <f>'報告書（事業主控）記載用'!#REF!</f>
        <v>#REF!</v>
      </c>
      <c r="C484" s="645"/>
      <c r="D484" s="645"/>
      <c r="E484" s="645"/>
      <c r="F484" s="645"/>
      <c r="G484" s="645"/>
      <c r="H484" s="645"/>
      <c r="I484" s="646"/>
      <c r="J484" s="644" t="e">
        <f>'報告書（事業主控）記載用'!#REF!</f>
        <v>#REF!</v>
      </c>
      <c r="K484" s="645"/>
      <c r="L484" s="645"/>
      <c r="M484" s="645"/>
      <c r="N484" s="650"/>
      <c r="O484" s="32" t="e">
        <f>'報告書（事業主控）記載用'!#REF!</f>
        <v>#REF!</v>
      </c>
      <c r="P484" s="11" t="s">
        <v>31</v>
      </c>
      <c r="Q484" s="32" t="e">
        <f>'報告書（事業主控）記載用'!#REF!</f>
        <v>#REF!</v>
      </c>
      <c r="R484" s="11" t="s">
        <v>32</v>
      </c>
      <c r="S484" s="32" t="e">
        <f>'報告書（事業主控）記載用'!#REF!</f>
        <v>#REF!</v>
      </c>
      <c r="T484" s="512" t="s">
        <v>33</v>
      </c>
      <c r="U484" s="512"/>
      <c r="V484" s="633" t="e">
        <f>'報告書（事業主控）記載用'!#REF!</f>
        <v>#REF!</v>
      </c>
      <c r="W484" s="634"/>
      <c r="X484" s="634"/>
      <c r="Y484" s="284"/>
      <c r="Z484" s="285"/>
      <c r="AA484" s="286"/>
      <c r="AB484" s="286"/>
      <c r="AC484" s="284"/>
      <c r="AD484" s="285"/>
      <c r="AE484" s="286"/>
      <c r="AF484" s="286"/>
      <c r="AG484" s="284"/>
      <c r="AH484" s="630" t="e">
        <f>'報告書（事業主控）記載用'!#REF!</f>
        <v>#REF!</v>
      </c>
      <c r="AI484" s="631"/>
      <c r="AJ484" s="631"/>
      <c r="AK484" s="632"/>
      <c r="AL484" s="285"/>
      <c r="AM484" s="287"/>
      <c r="AN484" s="630" t="e">
        <f>'報告書（事業主控）記載用'!#REF!</f>
        <v>#REF!</v>
      </c>
      <c r="AO484" s="631"/>
      <c r="AP484" s="631"/>
      <c r="AQ484" s="631"/>
      <c r="AR484" s="631"/>
      <c r="AS484" s="288"/>
    </row>
    <row r="485" spans="2:45" ht="18" customHeight="1">
      <c r="B485" s="647"/>
      <c r="C485" s="648"/>
      <c r="D485" s="648"/>
      <c r="E485" s="648"/>
      <c r="F485" s="648"/>
      <c r="G485" s="648"/>
      <c r="H485" s="648"/>
      <c r="I485" s="649"/>
      <c r="J485" s="647"/>
      <c r="K485" s="648"/>
      <c r="L485" s="648"/>
      <c r="M485" s="648"/>
      <c r="N485" s="651"/>
      <c r="O485" s="33" t="e">
        <f>'報告書（事業主控）記載用'!#REF!</f>
        <v>#REF!</v>
      </c>
      <c r="P485" s="237" t="s">
        <v>31</v>
      </c>
      <c r="Q485" s="33" t="e">
        <f>'報告書（事業主控）記載用'!#REF!</f>
        <v>#REF!</v>
      </c>
      <c r="R485" s="237" t="s">
        <v>32</v>
      </c>
      <c r="S485" s="33" t="e">
        <f>'報告書（事業主控）記載用'!#REF!</f>
        <v>#REF!</v>
      </c>
      <c r="T485" s="652" t="s">
        <v>34</v>
      </c>
      <c r="U485" s="652"/>
      <c r="V485" s="627" t="e">
        <f>'報告書（事業主控）記載用'!#REF!</f>
        <v>#REF!</v>
      </c>
      <c r="W485" s="628"/>
      <c r="X485" s="628"/>
      <c r="Y485" s="628"/>
      <c r="Z485" s="627" t="e">
        <f>'報告書（事業主控）記載用'!#REF!</f>
        <v>#REF!</v>
      </c>
      <c r="AA485" s="628"/>
      <c r="AB485" s="628"/>
      <c r="AC485" s="628"/>
      <c r="AD485" s="627" t="e">
        <f>'報告書（事業主控）記載用'!#REF!</f>
        <v>#REF!</v>
      </c>
      <c r="AE485" s="628"/>
      <c r="AF485" s="628"/>
      <c r="AG485" s="628"/>
      <c r="AH485" s="627" t="e">
        <f>'報告書（事業主控）記載用'!#REF!</f>
        <v>#REF!</v>
      </c>
      <c r="AI485" s="628"/>
      <c r="AJ485" s="628"/>
      <c r="AK485" s="629"/>
      <c r="AL485" s="494" t="e">
        <f>'報告書（事業主控）記載用'!#REF!</f>
        <v>#REF!</v>
      </c>
      <c r="AM485" s="625"/>
      <c r="AN485" s="623" t="e">
        <f>'報告書（事業主控）記載用'!#REF!</f>
        <v>#REF!</v>
      </c>
      <c r="AO485" s="624"/>
      <c r="AP485" s="624"/>
      <c r="AQ485" s="624"/>
      <c r="AR485" s="624"/>
      <c r="AS485" s="240"/>
    </row>
    <row r="486" spans="2:45" ht="18" customHeight="1">
      <c r="B486" s="644" t="e">
        <f>'報告書（事業主控）記載用'!#REF!</f>
        <v>#REF!</v>
      </c>
      <c r="C486" s="645"/>
      <c r="D486" s="645"/>
      <c r="E486" s="645"/>
      <c r="F486" s="645"/>
      <c r="G486" s="645"/>
      <c r="H486" s="645"/>
      <c r="I486" s="646"/>
      <c r="J486" s="644" t="e">
        <f>'報告書（事業主控）記載用'!#REF!</f>
        <v>#REF!</v>
      </c>
      <c r="K486" s="645"/>
      <c r="L486" s="645"/>
      <c r="M486" s="645"/>
      <c r="N486" s="650"/>
      <c r="O486" s="32" t="e">
        <f>'報告書（事業主控）記載用'!#REF!</f>
        <v>#REF!</v>
      </c>
      <c r="P486" s="11" t="s">
        <v>31</v>
      </c>
      <c r="Q486" s="32" t="e">
        <f>'報告書（事業主控）記載用'!#REF!</f>
        <v>#REF!</v>
      </c>
      <c r="R486" s="11" t="s">
        <v>32</v>
      </c>
      <c r="S486" s="32" t="e">
        <f>'報告書（事業主控）記載用'!#REF!</f>
        <v>#REF!</v>
      </c>
      <c r="T486" s="512" t="s">
        <v>33</v>
      </c>
      <c r="U486" s="512"/>
      <c r="V486" s="633" t="e">
        <f>'報告書（事業主控）記載用'!#REF!</f>
        <v>#REF!</v>
      </c>
      <c r="W486" s="634"/>
      <c r="X486" s="634"/>
      <c r="Y486" s="284"/>
      <c r="Z486" s="285"/>
      <c r="AA486" s="286"/>
      <c r="AB486" s="286"/>
      <c r="AC486" s="284"/>
      <c r="AD486" s="285"/>
      <c r="AE486" s="286"/>
      <c r="AF486" s="286"/>
      <c r="AG486" s="284"/>
      <c r="AH486" s="630" t="e">
        <f>'報告書（事業主控）記載用'!#REF!</f>
        <v>#REF!</v>
      </c>
      <c r="AI486" s="631"/>
      <c r="AJ486" s="631"/>
      <c r="AK486" s="632"/>
      <c r="AL486" s="285"/>
      <c r="AM486" s="287"/>
      <c r="AN486" s="630" t="e">
        <f>'報告書（事業主控）記載用'!#REF!</f>
        <v>#REF!</v>
      </c>
      <c r="AO486" s="631"/>
      <c r="AP486" s="631"/>
      <c r="AQ486" s="631"/>
      <c r="AR486" s="631"/>
      <c r="AS486" s="288"/>
    </row>
    <row r="487" spans="2:45" ht="18" customHeight="1">
      <c r="B487" s="647"/>
      <c r="C487" s="648"/>
      <c r="D487" s="648"/>
      <c r="E487" s="648"/>
      <c r="F487" s="648"/>
      <c r="G487" s="648"/>
      <c r="H487" s="648"/>
      <c r="I487" s="649"/>
      <c r="J487" s="647"/>
      <c r="K487" s="648"/>
      <c r="L487" s="648"/>
      <c r="M487" s="648"/>
      <c r="N487" s="651"/>
      <c r="O487" s="33" t="e">
        <f>'報告書（事業主控）記載用'!#REF!</f>
        <v>#REF!</v>
      </c>
      <c r="P487" s="237" t="s">
        <v>31</v>
      </c>
      <c r="Q487" s="33" t="e">
        <f>'報告書（事業主控）記載用'!#REF!</f>
        <v>#REF!</v>
      </c>
      <c r="R487" s="237" t="s">
        <v>32</v>
      </c>
      <c r="S487" s="33" t="e">
        <f>'報告書（事業主控）記載用'!#REF!</f>
        <v>#REF!</v>
      </c>
      <c r="T487" s="652" t="s">
        <v>34</v>
      </c>
      <c r="U487" s="652"/>
      <c r="V487" s="627" t="e">
        <f>'報告書（事業主控）記載用'!#REF!</f>
        <v>#REF!</v>
      </c>
      <c r="W487" s="628"/>
      <c r="X487" s="628"/>
      <c r="Y487" s="628"/>
      <c r="Z487" s="627" t="e">
        <f>'報告書（事業主控）記載用'!#REF!</f>
        <v>#REF!</v>
      </c>
      <c r="AA487" s="628"/>
      <c r="AB487" s="628"/>
      <c r="AC487" s="628"/>
      <c r="AD487" s="627" t="e">
        <f>'報告書（事業主控）記載用'!#REF!</f>
        <v>#REF!</v>
      </c>
      <c r="AE487" s="628"/>
      <c r="AF487" s="628"/>
      <c r="AG487" s="628"/>
      <c r="AH487" s="627" t="e">
        <f>'報告書（事業主控）記載用'!#REF!</f>
        <v>#REF!</v>
      </c>
      <c r="AI487" s="628"/>
      <c r="AJ487" s="628"/>
      <c r="AK487" s="629"/>
      <c r="AL487" s="494" t="e">
        <f>'報告書（事業主控）記載用'!#REF!</f>
        <v>#REF!</v>
      </c>
      <c r="AM487" s="625"/>
      <c r="AN487" s="623" t="e">
        <f>'報告書（事業主控）記載用'!#REF!</f>
        <v>#REF!</v>
      </c>
      <c r="AO487" s="624"/>
      <c r="AP487" s="624"/>
      <c r="AQ487" s="624"/>
      <c r="AR487" s="624"/>
      <c r="AS487" s="240"/>
    </row>
    <row r="488" spans="2:45" ht="18" customHeight="1">
      <c r="B488" s="407" t="s">
        <v>337</v>
      </c>
      <c r="C488" s="518"/>
      <c r="D488" s="518"/>
      <c r="E488" s="519"/>
      <c r="F488" s="635" t="e">
        <f>'報告書（事業主控）記載用'!#REF!</f>
        <v>#REF!</v>
      </c>
      <c r="G488" s="636"/>
      <c r="H488" s="636"/>
      <c r="I488" s="636"/>
      <c r="J488" s="636"/>
      <c r="K488" s="636"/>
      <c r="L488" s="636"/>
      <c r="M488" s="636"/>
      <c r="N488" s="637"/>
      <c r="O488" s="407" t="s">
        <v>338</v>
      </c>
      <c r="P488" s="518"/>
      <c r="Q488" s="518"/>
      <c r="R488" s="518"/>
      <c r="S488" s="518"/>
      <c r="T488" s="518"/>
      <c r="U488" s="519"/>
      <c r="V488" s="630" t="e">
        <f>'報告書（事業主控）記載用'!#REF!</f>
        <v>#REF!</v>
      </c>
      <c r="W488" s="631"/>
      <c r="X488" s="631"/>
      <c r="Y488" s="632"/>
      <c r="Z488" s="285"/>
      <c r="AA488" s="286"/>
      <c r="AB488" s="286"/>
      <c r="AC488" s="284"/>
      <c r="AD488" s="285"/>
      <c r="AE488" s="286"/>
      <c r="AF488" s="286"/>
      <c r="AG488" s="284"/>
      <c r="AH488" s="630" t="e">
        <f>'報告書（事業主控）記載用'!#REF!</f>
        <v>#REF!</v>
      </c>
      <c r="AI488" s="631"/>
      <c r="AJ488" s="631"/>
      <c r="AK488" s="632"/>
      <c r="AL488" s="285"/>
      <c r="AM488" s="287"/>
      <c r="AN488" s="630" t="e">
        <f>'報告書（事業主控）記載用'!#REF!</f>
        <v>#REF!</v>
      </c>
      <c r="AO488" s="631"/>
      <c r="AP488" s="631"/>
      <c r="AQ488" s="631"/>
      <c r="AR488" s="631"/>
      <c r="AS488" s="288"/>
    </row>
    <row r="489" spans="2:45" ht="18" customHeight="1">
      <c r="B489" s="520"/>
      <c r="C489" s="521"/>
      <c r="D489" s="521"/>
      <c r="E489" s="522"/>
      <c r="F489" s="638"/>
      <c r="G489" s="639"/>
      <c r="H489" s="639"/>
      <c r="I489" s="639"/>
      <c r="J489" s="639"/>
      <c r="K489" s="639"/>
      <c r="L489" s="639"/>
      <c r="M489" s="639"/>
      <c r="N489" s="640"/>
      <c r="O489" s="520"/>
      <c r="P489" s="521"/>
      <c r="Q489" s="521"/>
      <c r="R489" s="521"/>
      <c r="S489" s="521"/>
      <c r="T489" s="521"/>
      <c r="U489" s="522"/>
      <c r="V489" s="513" t="e">
        <f>'報告書（事業主控）記載用'!#REF!</f>
        <v>#REF!</v>
      </c>
      <c r="W489" s="516"/>
      <c r="X489" s="516"/>
      <c r="Y489" s="534"/>
      <c r="Z489" s="513" t="e">
        <f>'報告書（事業主控）記載用'!#REF!</f>
        <v>#REF!</v>
      </c>
      <c r="AA489" s="514"/>
      <c r="AB489" s="514"/>
      <c r="AC489" s="515"/>
      <c r="AD489" s="513" t="e">
        <f>'報告書（事業主控）記載用'!#REF!</f>
        <v>#REF!</v>
      </c>
      <c r="AE489" s="514"/>
      <c r="AF489" s="514"/>
      <c r="AG489" s="515"/>
      <c r="AH489" s="513" t="e">
        <f>'報告書（事業主控）記載用'!#REF!</f>
        <v>#REF!</v>
      </c>
      <c r="AI489" s="492"/>
      <c r="AJ489" s="492"/>
      <c r="AK489" s="492"/>
      <c r="AL489" s="289"/>
      <c r="AM489" s="290"/>
      <c r="AN489" s="513" t="e">
        <f>'報告書（事業主控）記載用'!#REF!</f>
        <v>#REF!</v>
      </c>
      <c r="AO489" s="516"/>
      <c r="AP489" s="516"/>
      <c r="AQ489" s="516"/>
      <c r="AR489" s="516"/>
      <c r="AS489" s="291"/>
    </row>
    <row r="490" spans="2:45" ht="18" customHeight="1">
      <c r="B490" s="523"/>
      <c r="C490" s="524"/>
      <c r="D490" s="524"/>
      <c r="E490" s="525"/>
      <c r="F490" s="641"/>
      <c r="G490" s="642"/>
      <c r="H490" s="642"/>
      <c r="I490" s="642"/>
      <c r="J490" s="642"/>
      <c r="K490" s="642"/>
      <c r="L490" s="642"/>
      <c r="M490" s="642"/>
      <c r="N490" s="643"/>
      <c r="O490" s="523"/>
      <c r="P490" s="524"/>
      <c r="Q490" s="524"/>
      <c r="R490" s="524"/>
      <c r="S490" s="524"/>
      <c r="T490" s="524"/>
      <c r="U490" s="525"/>
      <c r="V490" s="623" t="e">
        <f>'報告書（事業主控）記載用'!#REF!</f>
        <v>#REF!</v>
      </c>
      <c r="W490" s="624"/>
      <c r="X490" s="624"/>
      <c r="Y490" s="626"/>
      <c r="Z490" s="623" t="e">
        <f>'報告書（事業主控）記載用'!#REF!</f>
        <v>#REF!</v>
      </c>
      <c r="AA490" s="624"/>
      <c r="AB490" s="624"/>
      <c r="AC490" s="626"/>
      <c r="AD490" s="623" t="e">
        <f>'報告書（事業主控）記載用'!#REF!</f>
        <v>#REF!</v>
      </c>
      <c r="AE490" s="624"/>
      <c r="AF490" s="624"/>
      <c r="AG490" s="626"/>
      <c r="AH490" s="623" t="e">
        <f>'報告書（事業主控）記載用'!#REF!</f>
        <v>#REF!</v>
      </c>
      <c r="AI490" s="624"/>
      <c r="AJ490" s="624"/>
      <c r="AK490" s="626"/>
      <c r="AL490" s="239"/>
      <c r="AM490" s="240"/>
      <c r="AN490" s="623" t="e">
        <f>'報告書（事業主控）記載用'!#REF!</f>
        <v>#REF!</v>
      </c>
      <c r="AO490" s="624"/>
      <c r="AP490" s="624"/>
      <c r="AQ490" s="624"/>
      <c r="AR490" s="624"/>
      <c r="AS490" s="240"/>
    </row>
    <row r="491" spans="2:45" ht="18" customHeight="1">
      <c r="AN491" s="622" t="e">
        <f>'報告書（事業主控）記載用'!#REF!</f>
        <v>#REF!</v>
      </c>
      <c r="AO491" s="622"/>
      <c r="AP491" s="622"/>
      <c r="AQ491" s="622"/>
      <c r="AR491" s="622"/>
    </row>
    <row r="492" spans="2:45" ht="31.9" customHeight="1">
      <c r="AN492" s="38"/>
      <c r="AO492" s="38"/>
      <c r="AP492" s="38"/>
      <c r="AQ492" s="38"/>
      <c r="AR492" s="38"/>
    </row>
    <row r="493" spans="2:45" ht="7.5" customHeight="1">
      <c r="X493" s="3"/>
      <c r="Y493" s="3"/>
    </row>
    <row r="494" spans="2:45" ht="10.5" customHeight="1">
      <c r="X494" s="3"/>
      <c r="Y494" s="3"/>
    </row>
    <row r="495" spans="2:45" ht="5.25" customHeight="1">
      <c r="X495" s="3"/>
      <c r="Y495" s="3"/>
    </row>
    <row r="496" spans="2:45" ht="5.25" customHeight="1">
      <c r="X496" s="3"/>
      <c r="Y496" s="3"/>
    </row>
    <row r="497" spans="2:45" ht="5.25" customHeight="1">
      <c r="X497" s="3"/>
      <c r="Y497" s="3"/>
    </row>
    <row r="498" spans="2:45" ht="5.25" customHeight="1">
      <c r="X498" s="3"/>
      <c r="Y498" s="3"/>
    </row>
    <row r="499" spans="2:45" ht="17.25" customHeight="1">
      <c r="B499" s="2" t="s">
        <v>35</v>
      </c>
      <c r="S499" s="9"/>
      <c r="T499" s="9"/>
      <c r="U499" s="9"/>
      <c r="V499" s="9"/>
      <c r="W499" s="9"/>
      <c r="AL499" s="26"/>
      <c r="AM499" s="26"/>
      <c r="AN499" s="26"/>
      <c r="AO499" s="26"/>
    </row>
    <row r="500" spans="2:45" ht="12.75" customHeight="1">
      <c r="M500" s="27"/>
      <c r="N500" s="27"/>
      <c r="O500" s="27"/>
      <c r="P500" s="27"/>
      <c r="Q500" s="27"/>
      <c r="R500" s="27"/>
      <c r="S500" s="27"/>
      <c r="T500" s="28"/>
      <c r="U500" s="28"/>
      <c r="V500" s="28"/>
      <c r="W500" s="28"/>
      <c r="X500" s="28"/>
      <c r="Y500" s="28"/>
      <c r="Z500" s="28"/>
      <c r="AA500" s="27"/>
      <c r="AB500" s="27"/>
      <c r="AC500" s="27"/>
      <c r="AL500" s="26"/>
      <c r="AM500" s="389" t="s">
        <v>267</v>
      </c>
      <c r="AN500" s="617"/>
      <c r="AO500" s="617"/>
      <c r="AP500" s="618"/>
    </row>
    <row r="501" spans="2:45" ht="12.75" customHeight="1">
      <c r="M501" s="27"/>
      <c r="N501" s="27"/>
      <c r="O501" s="27"/>
      <c r="P501" s="27"/>
      <c r="Q501" s="27"/>
      <c r="R501" s="27"/>
      <c r="S501" s="27"/>
      <c r="T501" s="28"/>
      <c r="U501" s="28"/>
      <c r="V501" s="28"/>
      <c r="W501" s="28"/>
      <c r="X501" s="28"/>
      <c r="Y501" s="28"/>
      <c r="Z501" s="28"/>
      <c r="AA501" s="27"/>
      <c r="AB501" s="27"/>
      <c r="AC501" s="27"/>
      <c r="AL501" s="26"/>
      <c r="AM501" s="619"/>
      <c r="AN501" s="620"/>
      <c r="AO501" s="620"/>
      <c r="AP501" s="621"/>
    </row>
    <row r="502" spans="2:45" ht="12.75" customHeight="1">
      <c r="M502" s="27"/>
      <c r="N502" s="27"/>
      <c r="O502" s="27"/>
      <c r="P502" s="27"/>
      <c r="Q502" s="27"/>
      <c r="R502" s="27"/>
      <c r="S502" s="27"/>
      <c r="T502" s="27"/>
      <c r="U502" s="27"/>
      <c r="V502" s="27"/>
      <c r="W502" s="27"/>
      <c r="X502" s="27"/>
      <c r="Y502" s="27"/>
      <c r="Z502" s="27"/>
      <c r="AA502" s="27"/>
      <c r="AB502" s="27"/>
      <c r="AC502" s="27"/>
      <c r="AL502" s="26"/>
      <c r="AM502" s="26"/>
      <c r="AN502" s="270"/>
      <c r="AO502" s="270"/>
    </row>
    <row r="503" spans="2:45" ht="6" customHeight="1">
      <c r="M503" s="27"/>
      <c r="N503" s="27"/>
      <c r="O503" s="27"/>
      <c r="P503" s="27"/>
      <c r="Q503" s="27"/>
      <c r="R503" s="27"/>
      <c r="S503" s="27"/>
      <c r="T503" s="27"/>
      <c r="U503" s="27"/>
      <c r="V503" s="27"/>
      <c r="W503" s="27"/>
      <c r="X503" s="27"/>
      <c r="Y503" s="27"/>
      <c r="Z503" s="27"/>
      <c r="AA503" s="27"/>
      <c r="AB503" s="27"/>
      <c r="AC503" s="27"/>
      <c r="AL503" s="26"/>
      <c r="AM503" s="26"/>
    </row>
    <row r="504" spans="2:45" ht="12.75" customHeight="1">
      <c r="B504" s="403" t="s">
        <v>2</v>
      </c>
      <c r="C504" s="404"/>
      <c r="D504" s="404"/>
      <c r="E504" s="404"/>
      <c r="F504" s="404"/>
      <c r="G504" s="404"/>
      <c r="H504" s="404"/>
      <c r="I504" s="404"/>
      <c r="J504" s="408" t="s">
        <v>10</v>
      </c>
      <c r="K504" s="408"/>
      <c r="L504" s="271" t="s">
        <v>3</v>
      </c>
      <c r="M504" s="408" t="s">
        <v>11</v>
      </c>
      <c r="N504" s="408"/>
      <c r="O504" s="409" t="s">
        <v>12</v>
      </c>
      <c r="P504" s="408"/>
      <c r="Q504" s="408"/>
      <c r="R504" s="408"/>
      <c r="S504" s="408"/>
      <c r="T504" s="408"/>
      <c r="U504" s="408" t="s">
        <v>13</v>
      </c>
      <c r="V504" s="408"/>
      <c r="W504" s="408"/>
      <c r="AD504" s="11"/>
      <c r="AE504" s="11"/>
      <c r="AF504" s="11"/>
      <c r="AG504" s="11"/>
      <c r="AH504" s="11"/>
      <c r="AI504" s="11"/>
      <c r="AJ504" s="11"/>
      <c r="AL504" s="543">
        <f>$AL$9</f>
        <v>0</v>
      </c>
      <c r="AM504" s="411"/>
      <c r="AN504" s="478" t="s">
        <v>4</v>
      </c>
      <c r="AO504" s="478"/>
      <c r="AP504" s="411">
        <v>13</v>
      </c>
      <c r="AQ504" s="411"/>
      <c r="AR504" s="478" t="s">
        <v>5</v>
      </c>
      <c r="AS504" s="481"/>
    </row>
    <row r="505" spans="2:45" ht="13.9" customHeight="1">
      <c r="B505" s="404"/>
      <c r="C505" s="404"/>
      <c r="D505" s="404"/>
      <c r="E505" s="404"/>
      <c r="F505" s="404"/>
      <c r="G505" s="404"/>
      <c r="H505" s="404"/>
      <c r="I505" s="404"/>
      <c r="J505" s="591">
        <f>$J$10</f>
        <v>0</v>
      </c>
      <c r="K505" s="579">
        <f>$K$10</f>
        <v>0</v>
      </c>
      <c r="L505" s="593">
        <f>$L$10</f>
        <v>0</v>
      </c>
      <c r="M505" s="582">
        <f>$M$10</f>
        <v>0</v>
      </c>
      <c r="N505" s="579">
        <f>$N$10</f>
        <v>0</v>
      </c>
      <c r="O505" s="582">
        <f>$O$10</f>
        <v>0</v>
      </c>
      <c r="P505" s="544">
        <f>$P$10</f>
        <v>0</v>
      </c>
      <c r="Q505" s="544">
        <f>$Q$10</f>
        <v>0</v>
      </c>
      <c r="R505" s="544">
        <f>$R$10</f>
        <v>0</v>
      </c>
      <c r="S505" s="544">
        <f>$S$10</f>
        <v>0</v>
      </c>
      <c r="T505" s="579">
        <f>$T$10</f>
        <v>0</v>
      </c>
      <c r="U505" s="582">
        <f>$U$10</f>
        <v>0</v>
      </c>
      <c r="V505" s="544">
        <f>$V$10</f>
        <v>0</v>
      </c>
      <c r="W505" s="579">
        <f>$W$10</f>
        <v>0</v>
      </c>
      <c r="AD505" s="11"/>
      <c r="AE505" s="11"/>
      <c r="AF505" s="11"/>
      <c r="AG505" s="11"/>
      <c r="AH505" s="11"/>
      <c r="AI505" s="11"/>
      <c r="AJ505" s="11"/>
      <c r="AL505" s="412"/>
      <c r="AM505" s="413"/>
      <c r="AN505" s="479"/>
      <c r="AO505" s="479"/>
      <c r="AP505" s="413"/>
      <c r="AQ505" s="413"/>
      <c r="AR505" s="479"/>
      <c r="AS505" s="482"/>
    </row>
    <row r="506" spans="2:45" ht="9" customHeight="1">
      <c r="B506" s="404"/>
      <c r="C506" s="404"/>
      <c r="D506" s="404"/>
      <c r="E506" s="404"/>
      <c r="F506" s="404"/>
      <c r="G506" s="404"/>
      <c r="H506" s="404"/>
      <c r="I506" s="404"/>
      <c r="J506" s="592"/>
      <c r="K506" s="580"/>
      <c r="L506" s="594"/>
      <c r="M506" s="583"/>
      <c r="N506" s="580"/>
      <c r="O506" s="583"/>
      <c r="P506" s="545"/>
      <c r="Q506" s="545"/>
      <c r="R506" s="545"/>
      <c r="S506" s="545"/>
      <c r="T506" s="580"/>
      <c r="U506" s="583"/>
      <c r="V506" s="545"/>
      <c r="W506" s="580"/>
      <c r="AD506" s="11"/>
      <c r="AE506" s="11"/>
      <c r="AF506" s="11"/>
      <c r="AG506" s="11"/>
      <c r="AH506" s="11"/>
      <c r="AI506" s="11"/>
      <c r="AJ506" s="11"/>
      <c r="AL506" s="414"/>
      <c r="AM506" s="415"/>
      <c r="AN506" s="480"/>
      <c r="AO506" s="480"/>
      <c r="AP506" s="415"/>
      <c r="AQ506" s="415"/>
      <c r="AR506" s="480"/>
      <c r="AS506" s="483"/>
    </row>
    <row r="507" spans="2:45" ht="6" customHeight="1">
      <c r="B507" s="406"/>
      <c r="C507" s="406"/>
      <c r="D507" s="406"/>
      <c r="E507" s="406"/>
      <c r="F507" s="406"/>
      <c r="G507" s="406"/>
      <c r="H507" s="406"/>
      <c r="I507" s="406"/>
      <c r="J507" s="592"/>
      <c r="K507" s="581"/>
      <c r="L507" s="595"/>
      <c r="M507" s="584"/>
      <c r="N507" s="581"/>
      <c r="O507" s="584"/>
      <c r="P507" s="546"/>
      <c r="Q507" s="546"/>
      <c r="R507" s="546"/>
      <c r="S507" s="546"/>
      <c r="T507" s="581"/>
      <c r="U507" s="584"/>
      <c r="V507" s="546"/>
      <c r="W507" s="581"/>
    </row>
    <row r="508" spans="2:45" ht="15" customHeight="1">
      <c r="B508" s="457" t="s">
        <v>36</v>
      </c>
      <c r="C508" s="458"/>
      <c r="D508" s="458"/>
      <c r="E508" s="458"/>
      <c r="F508" s="458"/>
      <c r="G508" s="458"/>
      <c r="H508" s="458"/>
      <c r="I508" s="459"/>
      <c r="J508" s="457" t="s">
        <v>6</v>
      </c>
      <c r="K508" s="458"/>
      <c r="L508" s="458"/>
      <c r="M508" s="458"/>
      <c r="N508" s="466"/>
      <c r="O508" s="469" t="s">
        <v>37</v>
      </c>
      <c r="P508" s="458"/>
      <c r="Q508" s="458"/>
      <c r="R508" s="458"/>
      <c r="S508" s="458"/>
      <c r="T508" s="458"/>
      <c r="U508" s="459"/>
      <c r="V508" s="272" t="s">
        <v>348</v>
      </c>
      <c r="W508" s="273"/>
      <c r="X508" s="273"/>
      <c r="Y508" s="472" t="s">
        <v>349</v>
      </c>
      <c r="Z508" s="472"/>
      <c r="AA508" s="472"/>
      <c r="AB508" s="472"/>
      <c r="AC508" s="472"/>
      <c r="AD508" s="472"/>
      <c r="AE508" s="472"/>
      <c r="AF508" s="472"/>
      <c r="AG508" s="472"/>
      <c r="AH508" s="472"/>
      <c r="AI508" s="273"/>
      <c r="AJ508" s="273"/>
      <c r="AK508" s="274"/>
      <c r="AL508" s="596" t="s">
        <v>310</v>
      </c>
      <c r="AM508" s="596"/>
      <c r="AN508" s="473" t="s">
        <v>350</v>
      </c>
      <c r="AO508" s="473"/>
      <c r="AP508" s="473"/>
      <c r="AQ508" s="473"/>
      <c r="AR508" s="473"/>
      <c r="AS508" s="474"/>
    </row>
    <row r="509" spans="2:45" ht="13.9" customHeight="1">
      <c r="B509" s="460"/>
      <c r="C509" s="461"/>
      <c r="D509" s="461"/>
      <c r="E509" s="461"/>
      <c r="F509" s="461"/>
      <c r="G509" s="461"/>
      <c r="H509" s="461"/>
      <c r="I509" s="462"/>
      <c r="J509" s="460"/>
      <c r="K509" s="461"/>
      <c r="L509" s="461"/>
      <c r="M509" s="461"/>
      <c r="N509" s="467"/>
      <c r="O509" s="470"/>
      <c r="P509" s="461"/>
      <c r="Q509" s="461"/>
      <c r="R509" s="461"/>
      <c r="S509" s="461"/>
      <c r="T509" s="461"/>
      <c r="U509" s="462"/>
      <c r="V509" s="420" t="s">
        <v>7</v>
      </c>
      <c r="W509" s="421"/>
      <c r="X509" s="421"/>
      <c r="Y509" s="422"/>
      <c r="Z509" s="426" t="s">
        <v>16</v>
      </c>
      <c r="AA509" s="427"/>
      <c r="AB509" s="427"/>
      <c r="AC509" s="428"/>
      <c r="AD509" s="432" t="s">
        <v>17</v>
      </c>
      <c r="AE509" s="433"/>
      <c r="AF509" s="433"/>
      <c r="AG509" s="434"/>
      <c r="AH509" s="660" t="s">
        <v>60</v>
      </c>
      <c r="AI509" s="478"/>
      <c r="AJ509" s="478"/>
      <c r="AK509" s="481"/>
      <c r="AL509" s="597" t="s">
        <v>38</v>
      </c>
      <c r="AM509" s="597"/>
      <c r="AN509" s="448" t="s">
        <v>19</v>
      </c>
      <c r="AO509" s="449"/>
      <c r="AP509" s="449"/>
      <c r="AQ509" s="449"/>
      <c r="AR509" s="450"/>
      <c r="AS509" s="451"/>
    </row>
    <row r="510" spans="2:45" ht="13.9" customHeight="1">
      <c r="B510" s="463"/>
      <c r="C510" s="464"/>
      <c r="D510" s="464"/>
      <c r="E510" s="464"/>
      <c r="F510" s="464"/>
      <c r="G510" s="464"/>
      <c r="H510" s="464"/>
      <c r="I510" s="465"/>
      <c r="J510" s="463"/>
      <c r="K510" s="464"/>
      <c r="L510" s="464"/>
      <c r="M510" s="464"/>
      <c r="N510" s="468"/>
      <c r="O510" s="471"/>
      <c r="P510" s="464"/>
      <c r="Q510" s="464"/>
      <c r="R510" s="464"/>
      <c r="S510" s="464"/>
      <c r="T510" s="464"/>
      <c r="U510" s="465"/>
      <c r="V510" s="423"/>
      <c r="W510" s="424"/>
      <c r="X510" s="424"/>
      <c r="Y510" s="425"/>
      <c r="Z510" s="429"/>
      <c r="AA510" s="430"/>
      <c r="AB510" s="430"/>
      <c r="AC510" s="431"/>
      <c r="AD510" s="435"/>
      <c r="AE510" s="436"/>
      <c r="AF510" s="436"/>
      <c r="AG510" s="437"/>
      <c r="AH510" s="661"/>
      <c r="AI510" s="480"/>
      <c r="AJ510" s="480"/>
      <c r="AK510" s="483"/>
      <c r="AL510" s="598"/>
      <c r="AM510" s="598"/>
      <c r="AN510" s="454"/>
      <c r="AO510" s="454"/>
      <c r="AP510" s="454"/>
      <c r="AQ510" s="454"/>
      <c r="AR510" s="454"/>
      <c r="AS510" s="455"/>
    </row>
    <row r="511" spans="2:45" ht="18" customHeight="1">
      <c r="B511" s="653" t="e">
        <f>'報告書（事業主控）記載用'!#REF!</f>
        <v>#REF!</v>
      </c>
      <c r="C511" s="654"/>
      <c r="D511" s="654"/>
      <c r="E511" s="654"/>
      <c r="F511" s="654"/>
      <c r="G511" s="654"/>
      <c r="H511" s="654"/>
      <c r="I511" s="655"/>
      <c r="J511" s="653" t="e">
        <f>'報告書（事業主控）記載用'!#REF!</f>
        <v>#REF!</v>
      </c>
      <c r="K511" s="654"/>
      <c r="L511" s="654"/>
      <c r="M511" s="654"/>
      <c r="N511" s="656"/>
      <c r="O511" s="277" t="e">
        <f>'報告書（事業主控）記載用'!#REF!</f>
        <v>#REF!</v>
      </c>
      <c r="P511" s="278" t="s">
        <v>31</v>
      </c>
      <c r="Q511" s="277" t="e">
        <f>'報告書（事業主控）記載用'!#REF!</f>
        <v>#REF!</v>
      </c>
      <c r="R511" s="278" t="s">
        <v>32</v>
      </c>
      <c r="S511" s="277" t="e">
        <f>'報告書（事業主控）記載用'!#REF!</f>
        <v>#REF!</v>
      </c>
      <c r="T511" s="506" t="s">
        <v>33</v>
      </c>
      <c r="U511" s="506"/>
      <c r="V511" s="633" t="e">
        <f>'報告書（事業主控）記載用'!#REF!</f>
        <v>#REF!</v>
      </c>
      <c r="W511" s="634"/>
      <c r="X511" s="634"/>
      <c r="Y511" s="279" t="s">
        <v>8</v>
      </c>
      <c r="Z511" s="285"/>
      <c r="AA511" s="286"/>
      <c r="AB511" s="286"/>
      <c r="AC511" s="279" t="s">
        <v>8</v>
      </c>
      <c r="AD511" s="285"/>
      <c r="AE511" s="286"/>
      <c r="AF511" s="286"/>
      <c r="AG511" s="282" t="s">
        <v>8</v>
      </c>
      <c r="AH511" s="657" t="e">
        <f>'報告書（事業主控）記載用'!#REF!</f>
        <v>#REF!</v>
      </c>
      <c r="AI511" s="658"/>
      <c r="AJ511" s="658"/>
      <c r="AK511" s="659"/>
      <c r="AL511" s="285"/>
      <c r="AM511" s="287"/>
      <c r="AN511" s="630" t="e">
        <f>'報告書（事業主控）記載用'!#REF!</f>
        <v>#REF!</v>
      </c>
      <c r="AO511" s="631"/>
      <c r="AP511" s="631"/>
      <c r="AQ511" s="631"/>
      <c r="AR511" s="631"/>
      <c r="AS511" s="282" t="s">
        <v>8</v>
      </c>
    </row>
    <row r="512" spans="2:45" ht="18" customHeight="1">
      <c r="B512" s="647"/>
      <c r="C512" s="648"/>
      <c r="D512" s="648"/>
      <c r="E512" s="648"/>
      <c r="F512" s="648"/>
      <c r="G512" s="648"/>
      <c r="H512" s="648"/>
      <c r="I512" s="649"/>
      <c r="J512" s="647"/>
      <c r="K512" s="648"/>
      <c r="L512" s="648"/>
      <c r="M512" s="648"/>
      <c r="N512" s="651"/>
      <c r="O512" s="33" t="e">
        <f>'報告書（事業主控）記載用'!#REF!</f>
        <v>#REF!</v>
      </c>
      <c r="P512" s="237" t="s">
        <v>31</v>
      </c>
      <c r="Q512" s="33" t="e">
        <f>'報告書（事業主控）記載用'!#REF!</f>
        <v>#REF!</v>
      </c>
      <c r="R512" s="237" t="s">
        <v>32</v>
      </c>
      <c r="S512" s="33" t="e">
        <f>'報告書（事業主控）記載用'!#REF!</f>
        <v>#REF!</v>
      </c>
      <c r="T512" s="652" t="s">
        <v>34</v>
      </c>
      <c r="U512" s="652"/>
      <c r="V512" s="623" t="e">
        <f>'報告書（事業主控）記載用'!#REF!</f>
        <v>#REF!</v>
      </c>
      <c r="W512" s="624"/>
      <c r="X512" s="624"/>
      <c r="Y512" s="624"/>
      <c r="Z512" s="623" t="e">
        <f>'報告書（事業主控）記載用'!#REF!</f>
        <v>#REF!</v>
      </c>
      <c r="AA512" s="624"/>
      <c r="AB512" s="624"/>
      <c r="AC512" s="624"/>
      <c r="AD512" s="623" t="e">
        <f>'報告書（事業主控）記載用'!#REF!</f>
        <v>#REF!</v>
      </c>
      <c r="AE512" s="624"/>
      <c r="AF512" s="624"/>
      <c r="AG512" s="626"/>
      <c r="AH512" s="623" t="e">
        <f>'報告書（事業主控）記載用'!#REF!</f>
        <v>#REF!</v>
      </c>
      <c r="AI512" s="624"/>
      <c r="AJ512" s="624"/>
      <c r="AK512" s="626"/>
      <c r="AL512" s="494" t="e">
        <f>'報告書（事業主控）記載用'!#REF!</f>
        <v>#REF!</v>
      </c>
      <c r="AM512" s="625"/>
      <c r="AN512" s="623" t="e">
        <f>'報告書（事業主控）記載用'!#REF!</f>
        <v>#REF!</v>
      </c>
      <c r="AO512" s="624"/>
      <c r="AP512" s="624"/>
      <c r="AQ512" s="624"/>
      <c r="AR512" s="624"/>
      <c r="AS512" s="240"/>
    </row>
    <row r="513" spans="2:45" ht="18" customHeight="1">
      <c r="B513" s="644" t="e">
        <f>'報告書（事業主控）記載用'!#REF!</f>
        <v>#REF!</v>
      </c>
      <c r="C513" s="645"/>
      <c r="D513" s="645"/>
      <c r="E513" s="645"/>
      <c r="F513" s="645"/>
      <c r="G513" s="645"/>
      <c r="H513" s="645"/>
      <c r="I513" s="646"/>
      <c r="J513" s="644" t="e">
        <f>'報告書（事業主控）記載用'!#REF!</f>
        <v>#REF!</v>
      </c>
      <c r="K513" s="645"/>
      <c r="L513" s="645"/>
      <c r="M513" s="645"/>
      <c r="N513" s="650"/>
      <c r="O513" s="32" t="e">
        <f>'報告書（事業主控）記載用'!#REF!</f>
        <v>#REF!</v>
      </c>
      <c r="P513" s="11" t="s">
        <v>31</v>
      </c>
      <c r="Q513" s="32" t="e">
        <f>'報告書（事業主控）記載用'!#REF!</f>
        <v>#REF!</v>
      </c>
      <c r="R513" s="11" t="s">
        <v>32</v>
      </c>
      <c r="S513" s="32" t="e">
        <f>'報告書（事業主控）記載用'!#REF!</f>
        <v>#REF!</v>
      </c>
      <c r="T513" s="512" t="s">
        <v>33</v>
      </c>
      <c r="U513" s="512"/>
      <c r="V513" s="633" t="e">
        <f>'報告書（事業主控）記載用'!#REF!</f>
        <v>#REF!</v>
      </c>
      <c r="W513" s="634"/>
      <c r="X513" s="634"/>
      <c r="Y513" s="284"/>
      <c r="Z513" s="285"/>
      <c r="AA513" s="286"/>
      <c r="AB513" s="286"/>
      <c r="AC513" s="284"/>
      <c r="AD513" s="285"/>
      <c r="AE513" s="286"/>
      <c r="AF513" s="286"/>
      <c r="AG513" s="284"/>
      <c r="AH513" s="630" t="e">
        <f>'報告書（事業主控）記載用'!#REF!</f>
        <v>#REF!</v>
      </c>
      <c r="AI513" s="631"/>
      <c r="AJ513" s="631"/>
      <c r="AK513" s="632"/>
      <c r="AL513" s="285"/>
      <c r="AM513" s="287"/>
      <c r="AN513" s="630" t="e">
        <f>'報告書（事業主控）記載用'!#REF!</f>
        <v>#REF!</v>
      </c>
      <c r="AO513" s="631"/>
      <c r="AP513" s="631"/>
      <c r="AQ513" s="631"/>
      <c r="AR513" s="631"/>
      <c r="AS513" s="288"/>
    </row>
    <row r="514" spans="2:45" ht="18" customHeight="1">
      <c r="B514" s="647"/>
      <c r="C514" s="648"/>
      <c r="D514" s="648"/>
      <c r="E514" s="648"/>
      <c r="F514" s="648"/>
      <c r="G514" s="648"/>
      <c r="H514" s="648"/>
      <c r="I514" s="649"/>
      <c r="J514" s="647"/>
      <c r="K514" s="648"/>
      <c r="L514" s="648"/>
      <c r="M514" s="648"/>
      <c r="N514" s="651"/>
      <c r="O514" s="33" t="e">
        <f>'報告書（事業主控）記載用'!#REF!</f>
        <v>#REF!</v>
      </c>
      <c r="P514" s="237" t="s">
        <v>31</v>
      </c>
      <c r="Q514" s="33" t="e">
        <f>'報告書（事業主控）記載用'!#REF!</f>
        <v>#REF!</v>
      </c>
      <c r="R514" s="237" t="s">
        <v>32</v>
      </c>
      <c r="S514" s="33" t="e">
        <f>'報告書（事業主控）記載用'!#REF!</f>
        <v>#REF!</v>
      </c>
      <c r="T514" s="652" t="s">
        <v>34</v>
      </c>
      <c r="U514" s="652"/>
      <c r="V514" s="627" t="e">
        <f>'報告書（事業主控）記載用'!#REF!</f>
        <v>#REF!</v>
      </c>
      <c r="W514" s="628"/>
      <c r="X514" s="628"/>
      <c r="Y514" s="628"/>
      <c r="Z514" s="627" t="e">
        <f>'報告書（事業主控）記載用'!#REF!</f>
        <v>#REF!</v>
      </c>
      <c r="AA514" s="628"/>
      <c r="AB514" s="628"/>
      <c r="AC514" s="628"/>
      <c r="AD514" s="627" t="e">
        <f>'報告書（事業主控）記載用'!#REF!</f>
        <v>#REF!</v>
      </c>
      <c r="AE514" s="628"/>
      <c r="AF514" s="628"/>
      <c r="AG514" s="628"/>
      <c r="AH514" s="627" t="e">
        <f>'報告書（事業主控）記載用'!#REF!</f>
        <v>#REF!</v>
      </c>
      <c r="AI514" s="628"/>
      <c r="AJ514" s="628"/>
      <c r="AK514" s="629"/>
      <c r="AL514" s="494" t="e">
        <f>'報告書（事業主控）記載用'!#REF!</f>
        <v>#REF!</v>
      </c>
      <c r="AM514" s="625"/>
      <c r="AN514" s="623" t="e">
        <f>'報告書（事業主控）記載用'!#REF!</f>
        <v>#REF!</v>
      </c>
      <c r="AO514" s="624"/>
      <c r="AP514" s="624"/>
      <c r="AQ514" s="624"/>
      <c r="AR514" s="624"/>
      <c r="AS514" s="240"/>
    </row>
    <row r="515" spans="2:45" ht="18" customHeight="1">
      <c r="B515" s="644" t="e">
        <f>'報告書（事業主控）記載用'!#REF!</f>
        <v>#REF!</v>
      </c>
      <c r="C515" s="645"/>
      <c r="D515" s="645"/>
      <c r="E515" s="645"/>
      <c r="F515" s="645"/>
      <c r="G515" s="645"/>
      <c r="H515" s="645"/>
      <c r="I515" s="646"/>
      <c r="J515" s="644" t="e">
        <f>'報告書（事業主控）記載用'!#REF!</f>
        <v>#REF!</v>
      </c>
      <c r="K515" s="645"/>
      <c r="L515" s="645"/>
      <c r="M515" s="645"/>
      <c r="N515" s="650"/>
      <c r="O515" s="32" t="e">
        <f>'報告書（事業主控）記載用'!#REF!</f>
        <v>#REF!</v>
      </c>
      <c r="P515" s="11" t="s">
        <v>31</v>
      </c>
      <c r="Q515" s="32" t="e">
        <f>'報告書（事業主控）記載用'!#REF!</f>
        <v>#REF!</v>
      </c>
      <c r="R515" s="11" t="s">
        <v>32</v>
      </c>
      <c r="S515" s="32" t="e">
        <f>'報告書（事業主控）記載用'!#REF!</f>
        <v>#REF!</v>
      </c>
      <c r="T515" s="512" t="s">
        <v>33</v>
      </c>
      <c r="U515" s="512"/>
      <c r="V515" s="633" t="e">
        <f>'報告書（事業主控）記載用'!#REF!</f>
        <v>#REF!</v>
      </c>
      <c r="W515" s="634"/>
      <c r="X515" s="634"/>
      <c r="Y515" s="284"/>
      <c r="Z515" s="285"/>
      <c r="AA515" s="286"/>
      <c r="AB515" s="286"/>
      <c r="AC515" s="284"/>
      <c r="AD515" s="285"/>
      <c r="AE515" s="286"/>
      <c r="AF515" s="286"/>
      <c r="AG515" s="284"/>
      <c r="AH515" s="630" t="e">
        <f>'報告書（事業主控）記載用'!#REF!</f>
        <v>#REF!</v>
      </c>
      <c r="AI515" s="631"/>
      <c r="AJ515" s="631"/>
      <c r="AK515" s="632"/>
      <c r="AL515" s="285"/>
      <c r="AM515" s="287"/>
      <c r="AN515" s="630" t="e">
        <f>'報告書（事業主控）記載用'!#REF!</f>
        <v>#REF!</v>
      </c>
      <c r="AO515" s="631"/>
      <c r="AP515" s="631"/>
      <c r="AQ515" s="631"/>
      <c r="AR515" s="631"/>
      <c r="AS515" s="288"/>
    </row>
    <row r="516" spans="2:45" ht="18" customHeight="1">
      <c r="B516" s="647"/>
      <c r="C516" s="648"/>
      <c r="D516" s="648"/>
      <c r="E516" s="648"/>
      <c r="F516" s="648"/>
      <c r="G516" s="648"/>
      <c r="H516" s="648"/>
      <c r="I516" s="649"/>
      <c r="J516" s="647"/>
      <c r="K516" s="648"/>
      <c r="L516" s="648"/>
      <c r="M516" s="648"/>
      <c r="N516" s="651"/>
      <c r="O516" s="33" t="e">
        <f>'報告書（事業主控）記載用'!#REF!</f>
        <v>#REF!</v>
      </c>
      <c r="P516" s="237" t="s">
        <v>31</v>
      </c>
      <c r="Q516" s="33" t="e">
        <f>'報告書（事業主控）記載用'!#REF!</f>
        <v>#REF!</v>
      </c>
      <c r="R516" s="237" t="s">
        <v>32</v>
      </c>
      <c r="S516" s="33" t="e">
        <f>'報告書（事業主控）記載用'!#REF!</f>
        <v>#REF!</v>
      </c>
      <c r="T516" s="652" t="s">
        <v>34</v>
      </c>
      <c r="U516" s="652"/>
      <c r="V516" s="627" t="e">
        <f>'報告書（事業主控）記載用'!#REF!</f>
        <v>#REF!</v>
      </c>
      <c r="W516" s="628"/>
      <c r="X516" s="628"/>
      <c r="Y516" s="628"/>
      <c r="Z516" s="627" t="e">
        <f>'報告書（事業主控）記載用'!#REF!</f>
        <v>#REF!</v>
      </c>
      <c r="AA516" s="628"/>
      <c r="AB516" s="628"/>
      <c r="AC516" s="628"/>
      <c r="AD516" s="627" t="e">
        <f>'報告書（事業主控）記載用'!#REF!</f>
        <v>#REF!</v>
      </c>
      <c r="AE516" s="628"/>
      <c r="AF516" s="628"/>
      <c r="AG516" s="628"/>
      <c r="AH516" s="627" t="e">
        <f>'報告書（事業主控）記載用'!#REF!</f>
        <v>#REF!</v>
      </c>
      <c r="AI516" s="628"/>
      <c r="AJ516" s="628"/>
      <c r="AK516" s="629"/>
      <c r="AL516" s="494" t="e">
        <f>'報告書（事業主控）記載用'!#REF!</f>
        <v>#REF!</v>
      </c>
      <c r="AM516" s="625"/>
      <c r="AN516" s="623" t="e">
        <f>'報告書（事業主控）記載用'!#REF!</f>
        <v>#REF!</v>
      </c>
      <c r="AO516" s="624"/>
      <c r="AP516" s="624"/>
      <c r="AQ516" s="624"/>
      <c r="AR516" s="624"/>
      <c r="AS516" s="240"/>
    </row>
    <row r="517" spans="2:45" ht="18" customHeight="1">
      <c r="B517" s="644" t="e">
        <f>'報告書（事業主控）記載用'!#REF!</f>
        <v>#REF!</v>
      </c>
      <c r="C517" s="645"/>
      <c r="D517" s="645"/>
      <c r="E517" s="645"/>
      <c r="F517" s="645"/>
      <c r="G517" s="645"/>
      <c r="H517" s="645"/>
      <c r="I517" s="646"/>
      <c r="J517" s="644" t="e">
        <f>'報告書（事業主控）記載用'!#REF!</f>
        <v>#REF!</v>
      </c>
      <c r="K517" s="645"/>
      <c r="L517" s="645"/>
      <c r="M517" s="645"/>
      <c r="N517" s="650"/>
      <c r="O517" s="32" t="e">
        <f>'報告書（事業主控）記載用'!#REF!</f>
        <v>#REF!</v>
      </c>
      <c r="P517" s="11" t="s">
        <v>31</v>
      </c>
      <c r="Q517" s="32" t="e">
        <f>'報告書（事業主控）記載用'!#REF!</f>
        <v>#REF!</v>
      </c>
      <c r="R517" s="11" t="s">
        <v>32</v>
      </c>
      <c r="S517" s="32" t="e">
        <f>'報告書（事業主控）記載用'!#REF!</f>
        <v>#REF!</v>
      </c>
      <c r="T517" s="512" t="s">
        <v>33</v>
      </c>
      <c r="U517" s="512"/>
      <c r="V517" s="633" t="e">
        <f>'報告書（事業主控）記載用'!#REF!</f>
        <v>#REF!</v>
      </c>
      <c r="W517" s="634"/>
      <c r="X517" s="634"/>
      <c r="Y517" s="284"/>
      <c r="Z517" s="285"/>
      <c r="AA517" s="286"/>
      <c r="AB517" s="286"/>
      <c r="AC517" s="284"/>
      <c r="AD517" s="285"/>
      <c r="AE517" s="286"/>
      <c r="AF517" s="286"/>
      <c r="AG517" s="284"/>
      <c r="AH517" s="630" t="e">
        <f>'報告書（事業主控）記載用'!#REF!</f>
        <v>#REF!</v>
      </c>
      <c r="AI517" s="631"/>
      <c r="AJ517" s="631"/>
      <c r="AK517" s="632"/>
      <c r="AL517" s="285"/>
      <c r="AM517" s="287"/>
      <c r="AN517" s="630" t="e">
        <f>'報告書（事業主控）記載用'!#REF!</f>
        <v>#REF!</v>
      </c>
      <c r="AO517" s="631"/>
      <c r="AP517" s="631"/>
      <c r="AQ517" s="631"/>
      <c r="AR517" s="631"/>
      <c r="AS517" s="288"/>
    </row>
    <row r="518" spans="2:45" ht="18" customHeight="1">
      <c r="B518" s="647"/>
      <c r="C518" s="648"/>
      <c r="D518" s="648"/>
      <c r="E518" s="648"/>
      <c r="F518" s="648"/>
      <c r="G518" s="648"/>
      <c r="H518" s="648"/>
      <c r="I518" s="649"/>
      <c r="J518" s="647"/>
      <c r="K518" s="648"/>
      <c r="L518" s="648"/>
      <c r="M518" s="648"/>
      <c r="N518" s="651"/>
      <c r="O518" s="33" t="e">
        <f>'報告書（事業主控）記載用'!#REF!</f>
        <v>#REF!</v>
      </c>
      <c r="P518" s="237" t="s">
        <v>31</v>
      </c>
      <c r="Q518" s="33" t="e">
        <f>'報告書（事業主控）記載用'!#REF!</f>
        <v>#REF!</v>
      </c>
      <c r="R518" s="237" t="s">
        <v>32</v>
      </c>
      <c r="S518" s="33" t="e">
        <f>'報告書（事業主控）記載用'!#REF!</f>
        <v>#REF!</v>
      </c>
      <c r="T518" s="652" t="s">
        <v>34</v>
      </c>
      <c r="U518" s="652"/>
      <c r="V518" s="627" t="e">
        <f>'報告書（事業主控）記載用'!#REF!</f>
        <v>#REF!</v>
      </c>
      <c r="W518" s="628"/>
      <c r="X518" s="628"/>
      <c r="Y518" s="628"/>
      <c r="Z518" s="627" t="e">
        <f>'報告書（事業主控）記載用'!#REF!</f>
        <v>#REF!</v>
      </c>
      <c r="AA518" s="628"/>
      <c r="AB518" s="628"/>
      <c r="AC518" s="628"/>
      <c r="AD518" s="627" t="e">
        <f>'報告書（事業主控）記載用'!#REF!</f>
        <v>#REF!</v>
      </c>
      <c r="AE518" s="628"/>
      <c r="AF518" s="628"/>
      <c r="AG518" s="628"/>
      <c r="AH518" s="627" t="e">
        <f>'報告書（事業主控）記載用'!#REF!</f>
        <v>#REF!</v>
      </c>
      <c r="AI518" s="628"/>
      <c r="AJ518" s="628"/>
      <c r="AK518" s="629"/>
      <c r="AL518" s="494" t="e">
        <f>'報告書（事業主控）記載用'!#REF!</f>
        <v>#REF!</v>
      </c>
      <c r="AM518" s="625"/>
      <c r="AN518" s="623" t="e">
        <f>'報告書（事業主控）記載用'!#REF!</f>
        <v>#REF!</v>
      </c>
      <c r="AO518" s="624"/>
      <c r="AP518" s="624"/>
      <c r="AQ518" s="624"/>
      <c r="AR518" s="624"/>
      <c r="AS518" s="240"/>
    </row>
    <row r="519" spans="2:45" ht="18" customHeight="1">
      <c r="B519" s="644" t="e">
        <f>'報告書（事業主控）記載用'!#REF!</f>
        <v>#REF!</v>
      </c>
      <c r="C519" s="645"/>
      <c r="D519" s="645"/>
      <c r="E519" s="645"/>
      <c r="F519" s="645"/>
      <c r="G519" s="645"/>
      <c r="H519" s="645"/>
      <c r="I519" s="646"/>
      <c r="J519" s="644" t="e">
        <f>'報告書（事業主控）記載用'!#REF!</f>
        <v>#REF!</v>
      </c>
      <c r="K519" s="645"/>
      <c r="L519" s="645"/>
      <c r="M519" s="645"/>
      <c r="N519" s="650"/>
      <c r="O519" s="32" t="e">
        <f>'報告書（事業主控）記載用'!#REF!</f>
        <v>#REF!</v>
      </c>
      <c r="P519" s="11" t="s">
        <v>31</v>
      </c>
      <c r="Q519" s="32" t="e">
        <f>'報告書（事業主控）記載用'!#REF!</f>
        <v>#REF!</v>
      </c>
      <c r="R519" s="11" t="s">
        <v>32</v>
      </c>
      <c r="S519" s="32" t="e">
        <f>'報告書（事業主控）記載用'!#REF!</f>
        <v>#REF!</v>
      </c>
      <c r="T519" s="512" t="s">
        <v>33</v>
      </c>
      <c r="U519" s="512"/>
      <c r="V519" s="633" t="e">
        <f>'報告書（事業主控）記載用'!#REF!</f>
        <v>#REF!</v>
      </c>
      <c r="W519" s="634"/>
      <c r="X519" s="634"/>
      <c r="Y519" s="284"/>
      <c r="Z519" s="285"/>
      <c r="AA519" s="286"/>
      <c r="AB519" s="286"/>
      <c r="AC519" s="284"/>
      <c r="AD519" s="285"/>
      <c r="AE519" s="286"/>
      <c r="AF519" s="286"/>
      <c r="AG519" s="284"/>
      <c r="AH519" s="630" t="e">
        <f>'報告書（事業主控）記載用'!#REF!</f>
        <v>#REF!</v>
      </c>
      <c r="AI519" s="631"/>
      <c r="AJ519" s="631"/>
      <c r="AK519" s="632"/>
      <c r="AL519" s="285"/>
      <c r="AM519" s="287"/>
      <c r="AN519" s="630" t="e">
        <f>'報告書（事業主控）記載用'!#REF!</f>
        <v>#REF!</v>
      </c>
      <c r="AO519" s="631"/>
      <c r="AP519" s="631"/>
      <c r="AQ519" s="631"/>
      <c r="AR519" s="631"/>
      <c r="AS519" s="288"/>
    </row>
    <row r="520" spans="2:45" ht="18" customHeight="1">
      <c r="B520" s="647"/>
      <c r="C520" s="648"/>
      <c r="D520" s="648"/>
      <c r="E520" s="648"/>
      <c r="F520" s="648"/>
      <c r="G520" s="648"/>
      <c r="H520" s="648"/>
      <c r="I520" s="649"/>
      <c r="J520" s="647"/>
      <c r="K520" s="648"/>
      <c r="L520" s="648"/>
      <c r="M520" s="648"/>
      <c r="N520" s="651"/>
      <c r="O520" s="33" t="e">
        <f>'報告書（事業主控）記載用'!#REF!</f>
        <v>#REF!</v>
      </c>
      <c r="P520" s="237" t="s">
        <v>31</v>
      </c>
      <c r="Q520" s="33" t="e">
        <f>'報告書（事業主控）記載用'!#REF!</f>
        <v>#REF!</v>
      </c>
      <c r="R520" s="237" t="s">
        <v>32</v>
      </c>
      <c r="S520" s="33" t="e">
        <f>'報告書（事業主控）記載用'!#REF!</f>
        <v>#REF!</v>
      </c>
      <c r="T520" s="652" t="s">
        <v>34</v>
      </c>
      <c r="U520" s="652"/>
      <c r="V520" s="627" t="e">
        <f>'報告書（事業主控）記載用'!#REF!</f>
        <v>#REF!</v>
      </c>
      <c r="W520" s="628"/>
      <c r="X520" s="628"/>
      <c r="Y520" s="628"/>
      <c r="Z520" s="627" t="e">
        <f>'報告書（事業主控）記載用'!#REF!</f>
        <v>#REF!</v>
      </c>
      <c r="AA520" s="628"/>
      <c r="AB520" s="628"/>
      <c r="AC520" s="628"/>
      <c r="AD520" s="627" t="e">
        <f>'報告書（事業主控）記載用'!#REF!</f>
        <v>#REF!</v>
      </c>
      <c r="AE520" s="628"/>
      <c r="AF520" s="628"/>
      <c r="AG520" s="628"/>
      <c r="AH520" s="627" t="e">
        <f>'報告書（事業主控）記載用'!#REF!</f>
        <v>#REF!</v>
      </c>
      <c r="AI520" s="628"/>
      <c r="AJ520" s="628"/>
      <c r="AK520" s="629"/>
      <c r="AL520" s="494" t="e">
        <f>'報告書（事業主控）記載用'!#REF!</f>
        <v>#REF!</v>
      </c>
      <c r="AM520" s="625"/>
      <c r="AN520" s="623" t="e">
        <f>'報告書（事業主控）記載用'!#REF!</f>
        <v>#REF!</v>
      </c>
      <c r="AO520" s="624"/>
      <c r="AP520" s="624"/>
      <c r="AQ520" s="624"/>
      <c r="AR520" s="624"/>
      <c r="AS520" s="240"/>
    </row>
    <row r="521" spans="2:45" ht="18" customHeight="1">
      <c r="B521" s="644" t="e">
        <f>'報告書（事業主控）記載用'!#REF!</f>
        <v>#REF!</v>
      </c>
      <c r="C521" s="645"/>
      <c r="D521" s="645"/>
      <c r="E521" s="645"/>
      <c r="F521" s="645"/>
      <c r="G521" s="645"/>
      <c r="H521" s="645"/>
      <c r="I521" s="646"/>
      <c r="J521" s="644" t="e">
        <f>'報告書（事業主控）記載用'!#REF!</f>
        <v>#REF!</v>
      </c>
      <c r="K521" s="645"/>
      <c r="L521" s="645"/>
      <c r="M521" s="645"/>
      <c r="N521" s="650"/>
      <c r="O521" s="32" t="e">
        <f>'報告書（事業主控）記載用'!#REF!</f>
        <v>#REF!</v>
      </c>
      <c r="P521" s="11" t="s">
        <v>31</v>
      </c>
      <c r="Q521" s="32" t="e">
        <f>'報告書（事業主控）記載用'!#REF!</f>
        <v>#REF!</v>
      </c>
      <c r="R521" s="11" t="s">
        <v>32</v>
      </c>
      <c r="S521" s="32" t="e">
        <f>'報告書（事業主控）記載用'!#REF!</f>
        <v>#REF!</v>
      </c>
      <c r="T521" s="512" t="s">
        <v>33</v>
      </c>
      <c r="U521" s="512"/>
      <c r="V521" s="633" t="e">
        <f>'報告書（事業主控）記載用'!#REF!</f>
        <v>#REF!</v>
      </c>
      <c r="W521" s="634"/>
      <c r="X521" s="634"/>
      <c r="Y521" s="284"/>
      <c r="Z521" s="285"/>
      <c r="AA521" s="286"/>
      <c r="AB521" s="286"/>
      <c r="AC521" s="284"/>
      <c r="AD521" s="285"/>
      <c r="AE521" s="286"/>
      <c r="AF521" s="286"/>
      <c r="AG521" s="284"/>
      <c r="AH521" s="630" t="e">
        <f>'報告書（事業主控）記載用'!#REF!</f>
        <v>#REF!</v>
      </c>
      <c r="AI521" s="631"/>
      <c r="AJ521" s="631"/>
      <c r="AK521" s="632"/>
      <c r="AL521" s="285"/>
      <c r="AM521" s="287"/>
      <c r="AN521" s="630" t="e">
        <f>'報告書（事業主控）記載用'!#REF!</f>
        <v>#REF!</v>
      </c>
      <c r="AO521" s="631"/>
      <c r="AP521" s="631"/>
      <c r="AQ521" s="631"/>
      <c r="AR521" s="631"/>
      <c r="AS521" s="288"/>
    </row>
    <row r="522" spans="2:45" ht="18" customHeight="1">
      <c r="B522" s="647"/>
      <c r="C522" s="648"/>
      <c r="D522" s="648"/>
      <c r="E522" s="648"/>
      <c r="F522" s="648"/>
      <c r="G522" s="648"/>
      <c r="H522" s="648"/>
      <c r="I522" s="649"/>
      <c r="J522" s="647"/>
      <c r="K522" s="648"/>
      <c r="L522" s="648"/>
      <c r="M522" s="648"/>
      <c r="N522" s="651"/>
      <c r="O522" s="33" t="e">
        <f>'報告書（事業主控）記載用'!#REF!</f>
        <v>#REF!</v>
      </c>
      <c r="P522" s="237" t="s">
        <v>31</v>
      </c>
      <c r="Q522" s="33" t="e">
        <f>'報告書（事業主控）記載用'!#REF!</f>
        <v>#REF!</v>
      </c>
      <c r="R522" s="237" t="s">
        <v>32</v>
      </c>
      <c r="S522" s="33" t="e">
        <f>'報告書（事業主控）記載用'!#REF!</f>
        <v>#REF!</v>
      </c>
      <c r="T522" s="652" t="s">
        <v>34</v>
      </c>
      <c r="U522" s="652"/>
      <c r="V522" s="627" t="e">
        <f>'報告書（事業主控）記載用'!#REF!</f>
        <v>#REF!</v>
      </c>
      <c r="W522" s="628"/>
      <c r="X522" s="628"/>
      <c r="Y522" s="628"/>
      <c r="Z522" s="627" t="e">
        <f>'報告書（事業主控）記載用'!#REF!</f>
        <v>#REF!</v>
      </c>
      <c r="AA522" s="628"/>
      <c r="AB522" s="628"/>
      <c r="AC522" s="628"/>
      <c r="AD522" s="627" t="e">
        <f>'報告書（事業主控）記載用'!#REF!</f>
        <v>#REF!</v>
      </c>
      <c r="AE522" s="628"/>
      <c r="AF522" s="628"/>
      <c r="AG522" s="628"/>
      <c r="AH522" s="627" t="e">
        <f>'報告書（事業主控）記載用'!#REF!</f>
        <v>#REF!</v>
      </c>
      <c r="AI522" s="628"/>
      <c r="AJ522" s="628"/>
      <c r="AK522" s="629"/>
      <c r="AL522" s="494" t="e">
        <f>'報告書（事業主控）記載用'!#REF!</f>
        <v>#REF!</v>
      </c>
      <c r="AM522" s="625"/>
      <c r="AN522" s="623" t="e">
        <f>'報告書（事業主控）記載用'!#REF!</f>
        <v>#REF!</v>
      </c>
      <c r="AO522" s="624"/>
      <c r="AP522" s="624"/>
      <c r="AQ522" s="624"/>
      <c r="AR522" s="624"/>
      <c r="AS522" s="240"/>
    </row>
    <row r="523" spans="2:45" ht="18" customHeight="1">
      <c r="B523" s="644" t="e">
        <f>'報告書（事業主控）記載用'!#REF!</f>
        <v>#REF!</v>
      </c>
      <c r="C523" s="645"/>
      <c r="D523" s="645"/>
      <c r="E523" s="645"/>
      <c r="F523" s="645"/>
      <c r="G523" s="645"/>
      <c r="H523" s="645"/>
      <c r="I523" s="646"/>
      <c r="J523" s="644" t="e">
        <f>'報告書（事業主控）記載用'!#REF!</f>
        <v>#REF!</v>
      </c>
      <c r="K523" s="645"/>
      <c r="L523" s="645"/>
      <c r="M523" s="645"/>
      <c r="N523" s="650"/>
      <c r="O523" s="32" t="e">
        <f>'報告書（事業主控）記載用'!#REF!</f>
        <v>#REF!</v>
      </c>
      <c r="P523" s="11" t="s">
        <v>31</v>
      </c>
      <c r="Q523" s="32" t="e">
        <f>'報告書（事業主控）記載用'!#REF!</f>
        <v>#REF!</v>
      </c>
      <c r="R523" s="11" t="s">
        <v>32</v>
      </c>
      <c r="S523" s="32" t="e">
        <f>'報告書（事業主控）記載用'!#REF!</f>
        <v>#REF!</v>
      </c>
      <c r="T523" s="512" t="s">
        <v>33</v>
      </c>
      <c r="U523" s="512"/>
      <c r="V523" s="633" t="e">
        <f>'報告書（事業主控）記載用'!#REF!</f>
        <v>#REF!</v>
      </c>
      <c r="W523" s="634"/>
      <c r="X523" s="634"/>
      <c r="Y523" s="284"/>
      <c r="Z523" s="285"/>
      <c r="AA523" s="286"/>
      <c r="AB523" s="286"/>
      <c r="AC523" s="284"/>
      <c r="AD523" s="285"/>
      <c r="AE523" s="286"/>
      <c r="AF523" s="286"/>
      <c r="AG523" s="284"/>
      <c r="AH523" s="630" t="e">
        <f>'報告書（事業主控）記載用'!#REF!</f>
        <v>#REF!</v>
      </c>
      <c r="AI523" s="631"/>
      <c r="AJ523" s="631"/>
      <c r="AK523" s="632"/>
      <c r="AL523" s="285"/>
      <c r="AM523" s="287"/>
      <c r="AN523" s="630" t="e">
        <f>'報告書（事業主控）記載用'!#REF!</f>
        <v>#REF!</v>
      </c>
      <c r="AO523" s="631"/>
      <c r="AP523" s="631"/>
      <c r="AQ523" s="631"/>
      <c r="AR523" s="631"/>
      <c r="AS523" s="288"/>
    </row>
    <row r="524" spans="2:45" ht="18" customHeight="1">
      <c r="B524" s="647"/>
      <c r="C524" s="648"/>
      <c r="D524" s="648"/>
      <c r="E524" s="648"/>
      <c r="F524" s="648"/>
      <c r="G524" s="648"/>
      <c r="H524" s="648"/>
      <c r="I524" s="649"/>
      <c r="J524" s="647"/>
      <c r="K524" s="648"/>
      <c r="L524" s="648"/>
      <c r="M524" s="648"/>
      <c r="N524" s="651"/>
      <c r="O524" s="33" t="e">
        <f>'報告書（事業主控）記載用'!#REF!</f>
        <v>#REF!</v>
      </c>
      <c r="P524" s="237" t="s">
        <v>31</v>
      </c>
      <c r="Q524" s="33" t="e">
        <f>'報告書（事業主控）記載用'!#REF!</f>
        <v>#REF!</v>
      </c>
      <c r="R524" s="237" t="s">
        <v>32</v>
      </c>
      <c r="S524" s="33" t="e">
        <f>'報告書（事業主控）記載用'!#REF!</f>
        <v>#REF!</v>
      </c>
      <c r="T524" s="652" t="s">
        <v>34</v>
      </c>
      <c r="U524" s="652"/>
      <c r="V524" s="627" t="e">
        <f>'報告書（事業主控）記載用'!#REF!</f>
        <v>#REF!</v>
      </c>
      <c r="W524" s="628"/>
      <c r="X524" s="628"/>
      <c r="Y524" s="628"/>
      <c r="Z524" s="627" t="e">
        <f>'報告書（事業主控）記載用'!#REF!</f>
        <v>#REF!</v>
      </c>
      <c r="AA524" s="628"/>
      <c r="AB524" s="628"/>
      <c r="AC524" s="628"/>
      <c r="AD524" s="627" t="e">
        <f>'報告書（事業主控）記載用'!#REF!</f>
        <v>#REF!</v>
      </c>
      <c r="AE524" s="628"/>
      <c r="AF524" s="628"/>
      <c r="AG524" s="628"/>
      <c r="AH524" s="627" t="e">
        <f>'報告書（事業主控）記載用'!#REF!</f>
        <v>#REF!</v>
      </c>
      <c r="AI524" s="628"/>
      <c r="AJ524" s="628"/>
      <c r="AK524" s="629"/>
      <c r="AL524" s="494" t="e">
        <f>'報告書（事業主控）記載用'!#REF!</f>
        <v>#REF!</v>
      </c>
      <c r="AM524" s="625"/>
      <c r="AN524" s="623" t="e">
        <f>'報告書（事業主控）記載用'!#REF!</f>
        <v>#REF!</v>
      </c>
      <c r="AO524" s="624"/>
      <c r="AP524" s="624"/>
      <c r="AQ524" s="624"/>
      <c r="AR524" s="624"/>
      <c r="AS524" s="240"/>
    </row>
    <row r="525" spans="2:45" ht="18" customHeight="1">
      <c r="B525" s="644" t="e">
        <f>'報告書（事業主控）記載用'!#REF!</f>
        <v>#REF!</v>
      </c>
      <c r="C525" s="645"/>
      <c r="D525" s="645"/>
      <c r="E525" s="645"/>
      <c r="F525" s="645"/>
      <c r="G525" s="645"/>
      <c r="H525" s="645"/>
      <c r="I525" s="646"/>
      <c r="J525" s="644" t="e">
        <f>'報告書（事業主控）記載用'!#REF!</f>
        <v>#REF!</v>
      </c>
      <c r="K525" s="645"/>
      <c r="L525" s="645"/>
      <c r="M525" s="645"/>
      <c r="N525" s="650"/>
      <c r="O525" s="32" t="e">
        <f>'報告書（事業主控）記載用'!#REF!</f>
        <v>#REF!</v>
      </c>
      <c r="P525" s="11" t="s">
        <v>31</v>
      </c>
      <c r="Q525" s="32" t="e">
        <f>'報告書（事業主控）記載用'!#REF!</f>
        <v>#REF!</v>
      </c>
      <c r="R525" s="11" t="s">
        <v>32</v>
      </c>
      <c r="S525" s="32" t="e">
        <f>'報告書（事業主控）記載用'!#REF!</f>
        <v>#REF!</v>
      </c>
      <c r="T525" s="512" t="s">
        <v>33</v>
      </c>
      <c r="U525" s="512"/>
      <c r="V525" s="633" t="e">
        <f>'報告書（事業主控）記載用'!#REF!</f>
        <v>#REF!</v>
      </c>
      <c r="W525" s="634"/>
      <c r="X525" s="634"/>
      <c r="Y525" s="284"/>
      <c r="Z525" s="285"/>
      <c r="AA525" s="286"/>
      <c r="AB525" s="286"/>
      <c r="AC525" s="284"/>
      <c r="AD525" s="285"/>
      <c r="AE525" s="286"/>
      <c r="AF525" s="286"/>
      <c r="AG525" s="284"/>
      <c r="AH525" s="630" t="e">
        <f>'報告書（事業主控）記載用'!#REF!</f>
        <v>#REF!</v>
      </c>
      <c r="AI525" s="631"/>
      <c r="AJ525" s="631"/>
      <c r="AK525" s="632"/>
      <c r="AL525" s="285"/>
      <c r="AM525" s="287"/>
      <c r="AN525" s="630" t="e">
        <f>'報告書（事業主控）記載用'!#REF!</f>
        <v>#REF!</v>
      </c>
      <c r="AO525" s="631"/>
      <c r="AP525" s="631"/>
      <c r="AQ525" s="631"/>
      <c r="AR525" s="631"/>
      <c r="AS525" s="288"/>
    </row>
    <row r="526" spans="2:45" ht="18" customHeight="1">
      <c r="B526" s="647"/>
      <c r="C526" s="648"/>
      <c r="D526" s="648"/>
      <c r="E526" s="648"/>
      <c r="F526" s="648"/>
      <c r="G526" s="648"/>
      <c r="H526" s="648"/>
      <c r="I526" s="649"/>
      <c r="J526" s="647"/>
      <c r="K526" s="648"/>
      <c r="L526" s="648"/>
      <c r="M526" s="648"/>
      <c r="N526" s="651"/>
      <c r="O526" s="33" t="e">
        <f>'報告書（事業主控）記載用'!#REF!</f>
        <v>#REF!</v>
      </c>
      <c r="P526" s="237" t="s">
        <v>31</v>
      </c>
      <c r="Q526" s="33" t="e">
        <f>'報告書（事業主控）記載用'!#REF!</f>
        <v>#REF!</v>
      </c>
      <c r="R526" s="237" t="s">
        <v>32</v>
      </c>
      <c r="S526" s="33" t="e">
        <f>'報告書（事業主控）記載用'!#REF!</f>
        <v>#REF!</v>
      </c>
      <c r="T526" s="652" t="s">
        <v>34</v>
      </c>
      <c r="U526" s="652"/>
      <c r="V526" s="627" t="e">
        <f>'報告書（事業主控）記載用'!#REF!</f>
        <v>#REF!</v>
      </c>
      <c r="W526" s="628"/>
      <c r="X526" s="628"/>
      <c r="Y526" s="628"/>
      <c r="Z526" s="627" t="e">
        <f>'報告書（事業主控）記載用'!#REF!</f>
        <v>#REF!</v>
      </c>
      <c r="AA526" s="628"/>
      <c r="AB526" s="628"/>
      <c r="AC526" s="628"/>
      <c r="AD526" s="627" t="e">
        <f>'報告書（事業主控）記載用'!#REF!</f>
        <v>#REF!</v>
      </c>
      <c r="AE526" s="628"/>
      <c r="AF526" s="628"/>
      <c r="AG526" s="628"/>
      <c r="AH526" s="627" t="e">
        <f>'報告書（事業主控）記載用'!#REF!</f>
        <v>#REF!</v>
      </c>
      <c r="AI526" s="628"/>
      <c r="AJ526" s="628"/>
      <c r="AK526" s="629"/>
      <c r="AL526" s="494" t="e">
        <f>'報告書（事業主控）記載用'!#REF!</f>
        <v>#REF!</v>
      </c>
      <c r="AM526" s="625"/>
      <c r="AN526" s="623" t="e">
        <f>'報告書（事業主控）記載用'!#REF!</f>
        <v>#REF!</v>
      </c>
      <c r="AO526" s="624"/>
      <c r="AP526" s="624"/>
      <c r="AQ526" s="624"/>
      <c r="AR526" s="624"/>
      <c r="AS526" s="240"/>
    </row>
    <row r="527" spans="2:45" ht="18" customHeight="1">
      <c r="B527" s="644" t="e">
        <f>'報告書（事業主控）記載用'!#REF!</f>
        <v>#REF!</v>
      </c>
      <c r="C527" s="645"/>
      <c r="D527" s="645"/>
      <c r="E527" s="645"/>
      <c r="F527" s="645"/>
      <c r="G527" s="645"/>
      <c r="H527" s="645"/>
      <c r="I527" s="646"/>
      <c r="J527" s="644" t="e">
        <f>'報告書（事業主控）記載用'!#REF!</f>
        <v>#REF!</v>
      </c>
      <c r="K527" s="645"/>
      <c r="L527" s="645"/>
      <c r="M527" s="645"/>
      <c r="N527" s="650"/>
      <c r="O527" s="32" t="e">
        <f>'報告書（事業主控）記載用'!#REF!</f>
        <v>#REF!</v>
      </c>
      <c r="P527" s="11" t="s">
        <v>31</v>
      </c>
      <c r="Q527" s="32" t="e">
        <f>'報告書（事業主控）記載用'!#REF!</f>
        <v>#REF!</v>
      </c>
      <c r="R527" s="11" t="s">
        <v>32</v>
      </c>
      <c r="S527" s="32" t="e">
        <f>'報告書（事業主控）記載用'!#REF!</f>
        <v>#REF!</v>
      </c>
      <c r="T527" s="512" t="s">
        <v>33</v>
      </c>
      <c r="U527" s="512"/>
      <c r="V527" s="633" t="e">
        <f>'報告書（事業主控）記載用'!#REF!</f>
        <v>#REF!</v>
      </c>
      <c r="W527" s="634"/>
      <c r="X527" s="634"/>
      <c r="Y527" s="284"/>
      <c r="Z527" s="285"/>
      <c r="AA527" s="286"/>
      <c r="AB527" s="286"/>
      <c r="AC527" s="284"/>
      <c r="AD527" s="285"/>
      <c r="AE527" s="286"/>
      <c r="AF527" s="286"/>
      <c r="AG527" s="284"/>
      <c r="AH527" s="630" t="e">
        <f>'報告書（事業主控）記載用'!#REF!</f>
        <v>#REF!</v>
      </c>
      <c r="AI527" s="631"/>
      <c r="AJ527" s="631"/>
      <c r="AK527" s="632"/>
      <c r="AL527" s="285"/>
      <c r="AM527" s="287"/>
      <c r="AN527" s="630" t="e">
        <f>'報告書（事業主控）記載用'!#REF!</f>
        <v>#REF!</v>
      </c>
      <c r="AO527" s="631"/>
      <c r="AP527" s="631"/>
      <c r="AQ527" s="631"/>
      <c r="AR527" s="631"/>
      <c r="AS527" s="288"/>
    </row>
    <row r="528" spans="2:45" ht="18" customHeight="1">
      <c r="B528" s="647"/>
      <c r="C528" s="648"/>
      <c r="D528" s="648"/>
      <c r="E528" s="648"/>
      <c r="F528" s="648"/>
      <c r="G528" s="648"/>
      <c r="H528" s="648"/>
      <c r="I528" s="649"/>
      <c r="J528" s="647"/>
      <c r="K528" s="648"/>
      <c r="L528" s="648"/>
      <c r="M528" s="648"/>
      <c r="N528" s="651"/>
      <c r="O528" s="33" t="e">
        <f>'報告書（事業主控）記載用'!#REF!</f>
        <v>#REF!</v>
      </c>
      <c r="P528" s="237" t="s">
        <v>31</v>
      </c>
      <c r="Q528" s="33" t="e">
        <f>'報告書（事業主控）記載用'!#REF!</f>
        <v>#REF!</v>
      </c>
      <c r="R528" s="237" t="s">
        <v>32</v>
      </c>
      <c r="S528" s="33" t="e">
        <f>'報告書（事業主控）記載用'!#REF!</f>
        <v>#REF!</v>
      </c>
      <c r="T528" s="652" t="s">
        <v>34</v>
      </c>
      <c r="U528" s="652"/>
      <c r="V528" s="627" t="e">
        <f>'報告書（事業主控）記載用'!#REF!</f>
        <v>#REF!</v>
      </c>
      <c r="W528" s="628"/>
      <c r="X528" s="628"/>
      <c r="Y528" s="628"/>
      <c r="Z528" s="627" t="e">
        <f>'報告書（事業主控）記載用'!#REF!</f>
        <v>#REF!</v>
      </c>
      <c r="AA528" s="628"/>
      <c r="AB528" s="628"/>
      <c r="AC528" s="628"/>
      <c r="AD528" s="627" t="e">
        <f>'報告書（事業主控）記載用'!#REF!</f>
        <v>#REF!</v>
      </c>
      <c r="AE528" s="628"/>
      <c r="AF528" s="628"/>
      <c r="AG528" s="628"/>
      <c r="AH528" s="627" t="e">
        <f>'報告書（事業主控）記載用'!#REF!</f>
        <v>#REF!</v>
      </c>
      <c r="AI528" s="628"/>
      <c r="AJ528" s="628"/>
      <c r="AK528" s="629"/>
      <c r="AL528" s="494" t="e">
        <f>'報告書（事業主控）記載用'!#REF!</f>
        <v>#REF!</v>
      </c>
      <c r="AM528" s="625"/>
      <c r="AN528" s="623" t="e">
        <f>'報告書（事業主控）記載用'!#REF!</f>
        <v>#REF!</v>
      </c>
      <c r="AO528" s="624"/>
      <c r="AP528" s="624"/>
      <c r="AQ528" s="624"/>
      <c r="AR528" s="624"/>
      <c r="AS528" s="240"/>
    </row>
    <row r="529" spans="2:45" ht="18" customHeight="1">
      <c r="B529" s="407" t="s">
        <v>337</v>
      </c>
      <c r="C529" s="518"/>
      <c r="D529" s="518"/>
      <c r="E529" s="519"/>
      <c r="F529" s="635" t="e">
        <f>'報告書（事業主控）記載用'!#REF!</f>
        <v>#REF!</v>
      </c>
      <c r="G529" s="636"/>
      <c r="H529" s="636"/>
      <c r="I529" s="636"/>
      <c r="J529" s="636"/>
      <c r="K529" s="636"/>
      <c r="L529" s="636"/>
      <c r="M529" s="636"/>
      <c r="N529" s="637"/>
      <c r="O529" s="407" t="s">
        <v>338</v>
      </c>
      <c r="P529" s="518"/>
      <c r="Q529" s="518"/>
      <c r="R529" s="518"/>
      <c r="S529" s="518"/>
      <c r="T529" s="518"/>
      <c r="U529" s="519"/>
      <c r="V529" s="630" t="e">
        <f>'報告書（事業主控）記載用'!#REF!</f>
        <v>#REF!</v>
      </c>
      <c r="W529" s="631"/>
      <c r="X529" s="631"/>
      <c r="Y529" s="632"/>
      <c r="Z529" s="285"/>
      <c r="AA529" s="286"/>
      <c r="AB529" s="286"/>
      <c r="AC529" s="284"/>
      <c r="AD529" s="285"/>
      <c r="AE529" s="286"/>
      <c r="AF529" s="286"/>
      <c r="AG529" s="284"/>
      <c r="AH529" s="630" t="e">
        <f>'報告書（事業主控）記載用'!#REF!</f>
        <v>#REF!</v>
      </c>
      <c r="AI529" s="631"/>
      <c r="AJ529" s="631"/>
      <c r="AK529" s="632"/>
      <c r="AL529" s="285"/>
      <c r="AM529" s="287"/>
      <c r="AN529" s="630" t="e">
        <f>'報告書（事業主控）記載用'!#REF!</f>
        <v>#REF!</v>
      </c>
      <c r="AO529" s="631"/>
      <c r="AP529" s="631"/>
      <c r="AQ529" s="631"/>
      <c r="AR529" s="631"/>
      <c r="AS529" s="288"/>
    </row>
    <row r="530" spans="2:45" ht="18" customHeight="1">
      <c r="B530" s="520"/>
      <c r="C530" s="521"/>
      <c r="D530" s="521"/>
      <c r="E530" s="522"/>
      <c r="F530" s="638"/>
      <c r="G530" s="639"/>
      <c r="H530" s="639"/>
      <c r="I530" s="639"/>
      <c r="J530" s="639"/>
      <c r="K530" s="639"/>
      <c r="L530" s="639"/>
      <c r="M530" s="639"/>
      <c r="N530" s="640"/>
      <c r="O530" s="520"/>
      <c r="P530" s="521"/>
      <c r="Q530" s="521"/>
      <c r="R530" s="521"/>
      <c r="S530" s="521"/>
      <c r="T530" s="521"/>
      <c r="U530" s="522"/>
      <c r="V530" s="513" t="e">
        <f>'報告書（事業主控）記載用'!#REF!</f>
        <v>#REF!</v>
      </c>
      <c r="W530" s="516"/>
      <c r="X530" s="516"/>
      <c r="Y530" s="534"/>
      <c r="Z530" s="513" t="e">
        <f>'報告書（事業主控）記載用'!#REF!</f>
        <v>#REF!</v>
      </c>
      <c r="AA530" s="514"/>
      <c r="AB530" s="514"/>
      <c r="AC530" s="515"/>
      <c r="AD530" s="513" t="e">
        <f>'報告書（事業主控）記載用'!#REF!</f>
        <v>#REF!</v>
      </c>
      <c r="AE530" s="514"/>
      <c r="AF530" s="514"/>
      <c r="AG530" s="515"/>
      <c r="AH530" s="513" t="e">
        <f>'報告書（事業主控）記載用'!#REF!</f>
        <v>#REF!</v>
      </c>
      <c r="AI530" s="492"/>
      <c r="AJ530" s="492"/>
      <c r="AK530" s="492"/>
      <c r="AL530" s="289"/>
      <c r="AM530" s="290"/>
      <c r="AN530" s="513" t="e">
        <f>'報告書（事業主控）記載用'!#REF!</f>
        <v>#REF!</v>
      </c>
      <c r="AO530" s="516"/>
      <c r="AP530" s="516"/>
      <c r="AQ530" s="516"/>
      <c r="AR530" s="516"/>
      <c r="AS530" s="291"/>
    </row>
    <row r="531" spans="2:45" ht="18" customHeight="1">
      <c r="B531" s="523"/>
      <c r="C531" s="524"/>
      <c r="D531" s="524"/>
      <c r="E531" s="525"/>
      <c r="F531" s="641"/>
      <c r="G531" s="642"/>
      <c r="H531" s="642"/>
      <c r="I531" s="642"/>
      <c r="J531" s="642"/>
      <c r="K531" s="642"/>
      <c r="L531" s="642"/>
      <c r="M531" s="642"/>
      <c r="N531" s="643"/>
      <c r="O531" s="523"/>
      <c r="P531" s="524"/>
      <c r="Q531" s="524"/>
      <c r="R531" s="524"/>
      <c r="S531" s="524"/>
      <c r="T531" s="524"/>
      <c r="U531" s="525"/>
      <c r="V531" s="623" t="e">
        <f>'報告書（事業主控）記載用'!#REF!</f>
        <v>#REF!</v>
      </c>
      <c r="W531" s="624"/>
      <c r="X531" s="624"/>
      <c r="Y531" s="626"/>
      <c r="Z531" s="623" t="e">
        <f>'報告書（事業主控）記載用'!#REF!</f>
        <v>#REF!</v>
      </c>
      <c r="AA531" s="624"/>
      <c r="AB531" s="624"/>
      <c r="AC531" s="626"/>
      <c r="AD531" s="623" t="e">
        <f>'報告書（事業主控）記載用'!#REF!</f>
        <v>#REF!</v>
      </c>
      <c r="AE531" s="624"/>
      <c r="AF531" s="624"/>
      <c r="AG531" s="626"/>
      <c r="AH531" s="623" t="e">
        <f>'報告書（事業主控）記載用'!#REF!</f>
        <v>#REF!</v>
      </c>
      <c r="AI531" s="624"/>
      <c r="AJ531" s="624"/>
      <c r="AK531" s="626"/>
      <c r="AL531" s="239"/>
      <c r="AM531" s="240"/>
      <c r="AN531" s="623" t="e">
        <f>'報告書（事業主控）記載用'!#REF!</f>
        <v>#REF!</v>
      </c>
      <c r="AO531" s="624"/>
      <c r="AP531" s="624"/>
      <c r="AQ531" s="624"/>
      <c r="AR531" s="624"/>
      <c r="AS531" s="240"/>
    </row>
    <row r="532" spans="2:45" ht="18" customHeight="1">
      <c r="AN532" s="622" t="e">
        <f>_xlfn.SINGLE('報告書（事業主控）記載用'!#REF!)</f>
        <v>#REF!</v>
      </c>
      <c r="AO532" s="622"/>
      <c r="AP532" s="622"/>
      <c r="AQ532" s="622"/>
      <c r="AR532" s="622"/>
    </row>
    <row r="533" spans="2:45" ht="31.9" customHeight="1">
      <c r="AN533" s="38"/>
      <c r="AO533" s="38"/>
      <c r="AP533" s="38"/>
      <c r="AQ533" s="38"/>
      <c r="AR533" s="38"/>
    </row>
    <row r="534" spans="2:45" ht="7.5" customHeight="1">
      <c r="X534" s="3"/>
      <c r="Y534" s="3"/>
    </row>
    <row r="535" spans="2:45" ht="10.5" customHeight="1">
      <c r="X535" s="3"/>
      <c r="Y535" s="3"/>
    </row>
    <row r="536" spans="2:45" ht="5.25" customHeight="1">
      <c r="X536" s="3"/>
      <c r="Y536" s="3"/>
    </row>
    <row r="537" spans="2:45" ht="5.25" customHeight="1">
      <c r="X537" s="3"/>
      <c r="Y537" s="3"/>
    </row>
    <row r="538" spans="2:45" ht="5.25" customHeight="1">
      <c r="X538" s="3"/>
      <c r="Y538" s="3"/>
    </row>
    <row r="539" spans="2:45" ht="5.25" customHeight="1">
      <c r="X539" s="3"/>
      <c r="Y539" s="3"/>
    </row>
    <row r="540" spans="2:45" ht="17.25" customHeight="1">
      <c r="B540" s="2" t="s">
        <v>35</v>
      </c>
      <c r="S540" s="9"/>
      <c r="T540" s="9"/>
      <c r="U540" s="9"/>
      <c r="V540" s="9"/>
      <c r="W540" s="9"/>
      <c r="AL540" s="26"/>
      <c r="AM540" s="26"/>
      <c r="AN540" s="26"/>
      <c r="AO540" s="26"/>
    </row>
    <row r="541" spans="2:45" ht="12.75" customHeight="1">
      <c r="M541" s="27"/>
      <c r="N541" s="27"/>
      <c r="O541" s="27"/>
      <c r="P541" s="27"/>
      <c r="Q541" s="27"/>
      <c r="R541" s="27"/>
      <c r="S541" s="27"/>
      <c r="T541" s="28"/>
      <c r="U541" s="28"/>
      <c r="V541" s="28"/>
      <c r="W541" s="28"/>
      <c r="X541" s="28"/>
      <c r="Y541" s="28"/>
      <c r="Z541" s="28"/>
      <c r="AA541" s="27"/>
      <c r="AB541" s="27"/>
      <c r="AC541" s="27"/>
      <c r="AL541" s="26"/>
      <c r="AM541" s="389" t="s">
        <v>267</v>
      </c>
      <c r="AN541" s="617"/>
      <c r="AO541" s="617"/>
      <c r="AP541" s="618"/>
    </row>
    <row r="542" spans="2:45" ht="12.75" customHeight="1">
      <c r="M542" s="27"/>
      <c r="N542" s="27"/>
      <c r="O542" s="27"/>
      <c r="P542" s="27"/>
      <c r="Q542" s="27"/>
      <c r="R542" s="27"/>
      <c r="S542" s="27"/>
      <c r="T542" s="28"/>
      <c r="U542" s="28"/>
      <c r="V542" s="28"/>
      <c r="W542" s="28"/>
      <c r="X542" s="28"/>
      <c r="Y542" s="28"/>
      <c r="Z542" s="28"/>
      <c r="AA542" s="27"/>
      <c r="AB542" s="27"/>
      <c r="AC542" s="27"/>
      <c r="AL542" s="26"/>
      <c r="AM542" s="619"/>
      <c r="AN542" s="620"/>
      <c r="AO542" s="620"/>
      <c r="AP542" s="621"/>
    </row>
    <row r="543" spans="2:45" ht="12.75" customHeight="1">
      <c r="M543" s="27"/>
      <c r="N543" s="27"/>
      <c r="O543" s="27"/>
      <c r="P543" s="27"/>
      <c r="Q543" s="27"/>
      <c r="R543" s="27"/>
      <c r="S543" s="27"/>
      <c r="T543" s="27"/>
      <c r="U543" s="27"/>
      <c r="V543" s="27"/>
      <c r="W543" s="27"/>
      <c r="X543" s="27"/>
      <c r="Y543" s="27"/>
      <c r="Z543" s="27"/>
      <c r="AA543" s="27"/>
      <c r="AB543" s="27"/>
      <c r="AC543" s="27"/>
      <c r="AL543" s="26"/>
      <c r="AM543" s="26"/>
      <c r="AN543" s="270"/>
      <c r="AO543" s="270"/>
    </row>
    <row r="544" spans="2:45" ht="6" customHeight="1">
      <c r="M544" s="27"/>
      <c r="N544" s="27"/>
      <c r="O544" s="27"/>
      <c r="P544" s="27"/>
      <c r="Q544" s="27"/>
      <c r="R544" s="27"/>
      <c r="S544" s="27"/>
      <c r="T544" s="27"/>
      <c r="U544" s="27"/>
      <c r="V544" s="27"/>
      <c r="W544" s="27"/>
      <c r="X544" s="27"/>
      <c r="Y544" s="27"/>
      <c r="Z544" s="27"/>
      <c r="AA544" s="27"/>
      <c r="AB544" s="27"/>
      <c r="AC544" s="27"/>
      <c r="AL544" s="26"/>
      <c r="AM544" s="26"/>
    </row>
    <row r="545" spans="2:45" ht="12.75" customHeight="1">
      <c r="B545" s="403" t="s">
        <v>2</v>
      </c>
      <c r="C545" s="404"/>
      <c r="D545" s="404"/>
      <c r="E545" s="404"/>
      <c r="F545" s="404"/>
      <c r="G545" s="404"/>
      <c r="H545" s="404"/>
      <c r="I545" s="404"/>
      <c r="J545" s="408" t="s">
        <v>10</v>
      </c>
      <c r="K545" s="408"/>
      <c r="L545" s="271" t="s">
        <v>3</v>
      </c>
      <c r="M545" s="408" t="s">
        <v>11</v>
      </c>
      <c r="N545" s="408"/>
      <c r="O545" s="409" t="s">
        <v>12</v>
      </c>
      <c r="P545" s="408"/>
      <c r="Q545" s="408"/>
      <c r="R545" s="408"/>
      <c r="S545" s="408"/>
      <c r="T545" s="408"/>
      <c r="U545" s="408" t="s">
        <v>13</v>
      </c>
      <c r="V545" s="408"/>
      <c r="W545" s="408"/>
      <c r="AD545" s="11"/>
      <c r="AE545" s="11"/>
      <c r="AF545" s="11"/>
      <c r="AG545" s="11"/>
      <c r="AH545" s="11"/>
      <c r="AI545" s="11"/>
      <c r="AJ545" s="11"/>
      <c r="AL545" s="543">
        <f>$AL$9</f>
        <v>0</v>
      </c>
      <c r="AM545" s="411"/>
      <c r="AN545" s="478" t="s">
        <v>4</v>
      </c>
      <c r="AO545" s="478"/>
      <c r="AP545" s="411">
        <v>14</v>
      </c>
      <c r="AQ545" s="411"/>
      <c r="AR545" s="478" t="s">
        <v>5</v>
      </c>
      <c r="AS545" s="481"/>
    </row>
    <row r="546" spans="2:45" ht="13.9" customHeight="1">
      <c r="B546" s="404"/>
      <c r="C546" s="404"/>
      <c r="D546" s="404"/>
      <c r="E546" s="404"/>
      <c r="F546" s="404"/>
      <c r="G546" s="404"/>
      <c r="H546" s="404"/>
      <c r="I546" s="404"/>
      <c r="J546" s="591">
        <f>$J$10</f>
        <v>0</v>
      </c>
      <c r="K546" s="579">
        <f>$K$10</f>
        <v>0</v>
      </c>
      <c r="L546" s="593">
        <f>$L$10</f>
        <v>0</v>
      </c>
      <c r="M546" s="582">
        <f>$M$10</f>
        <v>0</v>
      </c>
      <c r="N546" s="579">
        <f>$N$10</f>
        <v>0</v>
      </c>
      <c r="O546" s="582">
        <f>$O$10</f>
        <v>0</v>
      </c>
      <c r="P546" s="544">
        <f>$P$10</f>
        <v>0</v>
      </c>
      <c r="Q546" s="544">
        <f>$Q$10</f>
        <v>0</v>
      </c>
      <c r="R546" s="544">
        <f>$R$10</f>
        <v>0</v>
      </c>
      <c r="S546" s="544">
        <f>$S$10</f>
        <v>0</v>
      </c>
      <c r="T546" s="579">
        <f>$T$10</f>
        <v>0</v>
      </c>
      <c r="U546" s="582">
        <f>$U$10</f>
        <v>0</v>
      </c>
      <c r="V546" s="544">
        <f>$V$10</f>
        <v>0</v>
      </c>
      <c r="W546" s="579">
        <f>$W$10</f>
        <v>0</v>
      </c>
      <c r="AD546" s="11"/>
      <c r="AE546" s="11"/>
      <c r="AF546" s="11"/>
      <c r="AG546" s="11"/>
      <c r="AH546" s="11"/>
      <c r="AI546" s="11"/>
      <c r="AJ546" s="11"/>
      <c r="AL546" s="412"/>
      <c r="AM546" s="413"/>
      <c r="AN546" s="479"/>
      <c r="AO546" s="479"/>
      <c r="AP546" s="413"/>
      <c r="AQ546" s="413"/>
      <c r="AR546" s="479"/>
      <c r="AS546" s="482"/>
    </row>
    <row r="547" spans="2:45" ht="9" customHeight="1">
      <c r="B547" s="404"/>
      <c r="C547" s="404"/>
      <c r="D547" s="404"/>
      <c r="E547" s="404"/>
      <c r="F547" s="404"/>
      <c r="G547" s="404"/>
      <c r="H547" s="404"/>
      <c r="I547" s="404"/>
      <c r="J547" s="592"/>
      <c r="K547" s="580"/>
      <c r="L547" s="594"/>
      <c r="M547" s="583"/>
      <c r="N547" s="580"/>
      <c r="O547" s="583"/>
      <c r="P547" s="545"/>
      <c r="Q547" s="545"/>
      <c r="R547" s="545"/>
      <c r="S547" s="545"/>
      <c r="T547" s="580"/>
      <c r="U547" s="583"/>
      <c r="V547" s="545"/>
      <c r="W547" s="580"/>
      <c r="AD547" s="11"/>
      <c r="AE547" s="11"/>
      <c r="AF547" s="11"/>
      <c r="AG547" s="11"/>
      <c r="AH547" s="11"/>
      <c r="AI547" s="11"/>
      <c r="AJ547" s="11"/>
      <c r="AL547" s="414"/>
      <c r="AM547" s="415"/>
      <c r="AN547" s="480"/>
      <c r="AO547" s="480"/>
      <c r="AP547" s="415"/>
      <c r="AQ547" s="415"/>
      <c r="AR547" s="480"/>
      <c r="AS547" s="483"/>
    </row>
    <row r="548" spans="2:45" ht="6" customHeight="1">
      <c r="B548" s="406"/>
      <c r="C548" s="406"/>
      <c r="D548" s="406"/>
      <c r="E548" s="406"/>
      <c r="F548" s="406"/>
      <c r="G548" s="406"/>
      <c r="H548" s="406"/>
      <c r="I548" s="406"/>
      <c r="J548" s="592"/>
      <c r="K548" s="581"/>
      <c r="L548" s="595"/>
      <c r="M548" s="584"/>
      <c r="N548" s="581"/>
      <c r="O548" s="584"/>
      <c r="P548" s="546"/>
      <c r="Q548" s="546"/>
      <c r="R548" s="546"/>
      <c r="S548" s="546"/>
      <c r="T548" s="581"/>
      <c r="U548" s="584"/>
      <c r="V548" s="546"/>
      <c r="W548" s="581"/>
    </row>
    <row r="549" spans="2:45" ht="15" customHeight="1">
      <c r="B549" s="457" t="s">
        <v>36</v>
      </c>
      <c r="C549" s="458"/>
      <c r="D549" s="458"/>
      <c r="E549" s="458"/>
      <c r="F549" s="458"/>
      <c r="G549" s="458"/>
      <c r="H549" s="458"/>
      <c r="I549" s="459"/>
      <c r="J549" s="457" t="s">
        <v>6</v>
      </c>
      <c r="K549" s="458"/>
      <c r="L549" s="458"/>
      <c r="M549" s="458"/>
      <c r="N549" s="466"/>
      <c r="O549" s="469" t="s">
        <v>37</v>
      </c>
      <c r="P549" s="458"/>
      <c r="Q549" s="458"/>
      <c r="R549" s="458"/>
      <c r="S549" s="458"/>
      <c r="T549" s="458"/>
      <c r="U549" s="459"/>
      <c r="V549" s="272" t="s">
        <v>348</v>
      </c>
      <c r="W549" s="273"/>
      <c r="X549" s="273"/>
      <c r="Y549" s="472" t="s">
        <v>349</v>
      </c>
      <c r="Z549" s="472"/>
      <c r="AA549" s="472"/>
      <c r="AB549" s="472"/>
      <c r="AC549" s="472"/>
      <c r="AD549" s="472"/>
      <c r="AE549" s="472"/>
      <c r="AF549" s="472"/>
      <c r="AG549" s="472"/>
      <c r="AH549" s="472"/>
      <c r="AI549" s="273"/>
      <c r="AJ549" s="273"/>
      <c r="AK549" s="274"/>
      <c r="AL549" s="596" t="s">
        <v>310</v>
      </c>
      <c r="AM549" s="596"/>
      <c r="AN549" s="473" t="s">
        <v>350</v>
      </c>
      <c r="AO549" s="473"/>
      <c r="AP549" s="473"/>
      <c r="AQ549" s="473"/>
      <c r="AR549" s="473"/>
      <c r="AS549" s="474"/>
    </row>
    <row r="550" spans="2:45" ht="13.9" customHeight="1">
      <c r="B550" s="460"/>
      <c r="C550" s="461"/>
      <c r="D550" s="461"/>
      <c r="E550" s="461"/>
      <c r="F550" s="461"/>
      <c r="G550" s="461"/>
      <c r="H550" s="461"/>
      <c r="I550" s="462"/>
      <c r="J550" s="460"/>
      <c r="K550" s="461"/>
      <c r="L550" s="461"/>
      <c r="M550" s="461"/>
      <c r="N550" s="467"/>
      <c r="O550" s="470"/>
      <c r="P550" s="461"/>
      <c r="Q550" s="461"/>
      <c r="R550" s="461"/>
      <c r="S550" s="461"/>
      <c r="T550" s="461"/>
      <c r="U550" s="462"/>
      <c r="V550" s="420" t="s">
        <v>7</v>
      </c>
      <c r="W550" s="421"/>
      <c r="X550" s="421"/>
      <c r="Y550" s="422"/>
      <c r="Z550" s="426" t="s">
        <v>16</v>
      </c>
      <c r="AA550" s="427"/>
      <c r="AB550" s="427"/>
      <c r="AC550" s="428"/>
      <c r="AD550" s="432" t="s">
        <v>17</v>
      </c>
      <c r="AE550" s="433"/>
      <c r="AF550" s="433"/>
      <c r="AG550" s="434"/>
      <c r="AH550" s="660" t="s">
        <v>60</v>
      </c>
      <c r="AI550" s="478"/>
      <c r="AJ550" s="478"/>
      <c r="AK550" s="481"/>
      <c r="AL550" s="597" t="s">
        <v>38</v>
      </c>
      <c r="AM550" s="597"/>
      <c r="AN550" s="448" t="s">
        <v>19</v>
      </c>
      <c r="AO550" s="449"/>
      <c r="AP550" s="449"/>
      <c r="AQ550" s="449"/>
      <c r="AR550" s="450"/>
      <c r="AS550" s="451"/>
    </row>
    <row r="551" spans="2:45" ht="13.9" customHeight="1">
      <c r="B551" s="463"/>
      <c r="C551" s="464"/>
      <c r="D551" s="464"/>
      <c r="E551" s="464"/>
      <c r="F551" s="464"/>
      <c r="G551" s="464"/>
      <c r="H551" s="464"/>
      <c r="I551" s="465"/>
      <c r="J551" s="463"/>
      <c r="K551" s="464"/>
      <c r="L551" s="464"/>
      <c r="M551" s="464"/>
      <c r="N551" s="468"/>
      <c r="O551" s="471"/>
      <c r="P551" s="464"/>
      <c r="Q551" s="464"/>
      <c r="R551" s="464"/>
      <c r="S551" s="464"/>
      <c r="T551" s="464"/>
      <c r="U551" s="465"/>
      <c r="V551" s="423"/>
      <c r="W551" s="424"/>
      <c r="X551" s="424"/>
      <c r="Y551" s="425"/>
      <c r="Z551" s="429"/>
      <c r="AA551" s="430"/>
      <c r="AB551" s="430"/>
      <c r="AC551" s="431"/>
      <c r="AD551" s="435"/>
      <c r="AE551" s="436"/>
      <c r="AF551" s="436"/>
      <c r="AG551" s="437"/>
      <c r="AH551" s="661"/>
      <c r="AI551" s="480"/>
      <c r="AJ551" s="480"/>
      <c r="AK551" s="483"/>
      <c r="AL551" s="598"/>
      <c r="AM551" s="598"/>
      <c r="AN551" s="454"/>
      <c r="AO551" s="454"/>
      <c r="AP551" s="454"/>
      <c r="AQ551" s="454"/>
      <c r="AR551" s="454"/>
      <c r="AS551" s="455"/>
    </row>
    <row r="552" spans="2:45" ht="18" customHeight="1">
      <c r="B552" s="653" t="e">
        <f>'報告書（事業主控）記載用'!#REF!</f>
        <v>#REF!</v>
      </c>
      <c r="C552" s="654"/>
      <c r="D552" s="654"/>
      <c r="E552" s="654"/>
      <c r="F552" s="654"/>
      <c r="G552" s="654"/>
      <c r="H552" s="654"/>
      <c r="I552" s="655"/>
      <c r="J552" s="653" t="e">
        <f>'報告書（事業主控）記載用'!#REF!</f>
        <v>#REF!</v>
      </c>
      <c r="K552" s="654"/>
      <c r="L552" s="654"/>
      <c r="M552" s="654"/>
      <c r="N552" s="656"/>
      <c r="O552" s="277" t="e">
        <f>'報告書（事業主控）記載用'!#REF!</f>
        <v>#REF!</v>
      </c>
      <c r="P552" s="278" t="s">
        <v>31</v>
      </c>
      <c r="Q552" s="277" t="e">
        <f>'報告書（事業主控）記載用'!#REF!</f>
        <v>#REF!</v>
      </c>
      <c r="R552" s="278" t="s">
        <v>32</v>
      </c>
      <c r="S552" s="277" t="e">
        <f>'報告書（事業主控）記載用'!#REF!</f>
        <v>#REF!</v>
      </c>
      <c r="T552" s="506" t="s">
        <v>33</v>
      </c>
      <c r="U552" s="506"/>
      <c r="V552" s="633" t="e">
        <f>'報告書（事業主控）記載用'!#REF!</f>
        <v>#REF!</v>
      </c>
      <c r="W552" s="634"/>
      <c r="X552" s="634"/>
      <c r="Y552" s="279" t="s">
        <v>8</v>
      </c>
      <c r="Z552" s="285"/>
      <c r="AA552" s="286"/>
      <c r="AB552" s="286"/>
      <c r="AC552" s="279" t="s">
        <v>8</v>
      </c>
      <c r="AD552" s="285"/>
      <c r="AE552" s="286"/>
      <c r="AF552" s="286"/>
      <c r="AG552" s="282" t="s">
        <v>8</v>
      </c>
      <c r="AH552" s="657" t="e">
        <f>'報告書（事業主控）記載用'!#REF!</f>
        <v>#REF!</v>
      </c>
      <c r="AI552" s="658"/>
      <c r="AJ552" s="658"/>
      <c r="AK552" s="659"/>
      <c r="AL552" s="285"/>
      <c r="AM552" s="287"/>
      <c r="AN552" s="630" t="e">
        <f>'報告書（事業主控）記載用'!#REF!</f>
        <v>#REF!</v>
      </c>
      <c r="AO552" s="631"/>
      <c r="AP552" s="631"/>
      <c r="AQ552" s="631"/>
      <c r="AR552" s="631"/>
      <c r="AS552" s="282" t="s">
        <v>8</v>
      </c>
    </row>
    <row r="553" spans="2:45" ht="18" customHeight="1">
      <c r="B553" s="647"/>
      <c r="C553" s="648"/>
      <c r="D553" s="648"/>
      <c r="E553" s="648"/>
      <c r="F553" s="648"/>
      <c r="G553" s="648"/>
      <c r="H553" s="648"/>
      <c r="I553" s="649"/>
      <c r="J553" s="647"/>
      <c r="K553" s="648"/>
      <c r="L553" s="648"/>
      <c r="M553" s="648"/>
      <c r="N553" s="651"/>
      <c r="O553" s="33" t="e">
        <f>'報告書（事業主控）記載用'!#REF!</f>
        <v>#REF!</v>
      </c>
      <c r="P553" s="237" t="s">
        <v>31</v>
      </c>
      <c r="Q553" s="33" t="e">
        <f>'報告書（事業主控）記載用'!#REF!</f>
        <v>#REF!</v>
      </c>
      <c r="R553" s="237" t="s">
        <v>32</v>
      </c>
      <c r="S553" s="33" t="e">
        <f>'報告書（事業主控）記載用'!#REF!</f>
        <v>#REF!</v>
      </c>
      <c r="T553" s="652" t="s">
        <v>34</v>
      </c>
      <c r="U553" s="652"/>
      <c r="V553" s="623" t="e">
        <f>'報告書（事業主控）記載用'!#REF!</f>
        <v>#REF!</v>
      </c>
      <c r="W553" s="624"/>
      <c r="X553" s="624"/>
      <c r="Y553" s="624"/>
      <c r="Z553" s="623" t="e">
        <f>'報告書（事業主控）記載用'!#REF!</f>
        <v>#REF!</v>
      </c>
      <c r="AA553" s="624"/>
      <c r="AB553" s="624"/>
      <c r="AC553" s="624"/>
      <c r="AD553" s="623" t="e">
        <f>'報告書（事業主控）記載用'!#REF!</f>
        <v>#REF!</v>
      </c>
      <c r="AE553" s="624"/>
      <c r="AF553" s="624"/>
      <c r="AG553" s="626"/>
      <c r="AH553" s="623" t="e">
        <f>'報告書（事業主控）記載用'!#REF!</f>
        <v>#REF!</v>
      </c>
      <c r="AI553" s="624"/>
      <c r="AJ553" s="624"/>
      <c r="AK553" s="626"/>
      <c r="AL553" s="494" t="e">
        <f>'報告書（事業主控）記載用'!#REF!</f>
        <v>#REF!</v>
      </c>
      <c r="AM553" s="625"/>
      <c r="AN553" s="623" t="e">
        <f>'報告書（事業主控）記載用'!#REF!</f>
        <v>#REF!</v>
      </c>
      <c r="AO553" s="624"/>
      <c r="AP553" s="624"/>
      <c r="AQ553" s="624"/>
      <c r="AR553" s="624"/>
      <c r="AS553" s="240"/>
    </row>
    <row r="554" spans="2:45" ht="18" customHeight="1">
      <c r="B554" s="644" t="e">
        <f>'報告書（事業主控）記載用'!#REF!</f>
        <v>#REF!</v>
      </c>
      <c r="C554" s="645"/>
      <c r="D554" s="645"/>
      <c r="E554" s="645"/>
      <c r="F554" s="645"/>
      <c r="G554" s="645"/>
      <c r="H554" s="645"/>
      <c r="I554" s="646"/>
      <c r="J554" s="644" t="e">
        <f>'報告書（事業主控）記載用'!#REF!</f>
        <v>#REF!</v>
      </c>
      <c r="K554" s="645"/>
      <c r="L554" s="645"/>
      <c r="M554" s="645"/>
      <c r="N554" s="650"/>
      <c r="O554" s="32" t="e">
        <f>'報告書（事業主控）記載用'!#REF!</f>
        <v>#REF!</v>
      </c>
      <c r="P554" s="11" t="s">
        <v>31</v>
      </c>
      <c r="Q554" s="32" t="e">
        <f>'報告書（事業主控）記載用'!#REF!</f>
        <v>#REF!</v>
      </c>
      <c r="R554" s="11" t="s">
        <v>32</v>
      </c>
      <c r="S554" s="32" t="e">
        <f>'報告書（事業主控）記載用'!#REF!</f>
        <v>#REF!</v>
      </c>
      <c r="T554" s="512" t="s">
        <v>33</v>
      </c>
      <c r="U554" s="512"/>
      <c r="V554" s="633" t="e">
        <f>'報告書（事業主控）記載用'!#REF!</f>
        <v>#REF!</v>
      </c>
      <c r="W554" s="634"/>
      <c r="X554" s="634"/>
      <c r="Y554" s="284"/>
      <c r="Z554" s="285"/>
      <c r="AA554" s="286"/>
      <c r="AB554" s="286"/>
      <c r="AC554" s="284"/>
      <c r="AD554" s="285"/>
      <c r="AE554" s="286"/>
      <c r="AF554" s="286"/>
      <c r="AG554" s="284"/>
      <c r="AH554" s="630" t="e">
        <f>'報告書（事業主控）記載用'!#REF!</f>
        <v>#REF!</v>
      </c>
      <c r="AI554" s="631"/>
      <c r="AJ554" s="631"/>
      <c r="AK554" s="632"/>
      <c r="AL554" s="285"/>
      <c r="AM554" s="287"/>
      <c r="AN554" s="630" t="e">
        <f>'報告書（事業主控）記載用'!#REF!</f>
        <v>#REF!</v>
      </c>
      <c r="AO554" s="631"/>
      <c r="AP554" s="631"/>
      <c r="AQ554" s="631"/>
      <c r="AR554" s="631"/>
      <c r="AS554" s="288"/>
    </row>
    <row r="555" spans="2:45" ht="18" customHeight="1">
      <c r="B555" s="647"/>
      <c r="C555" s="648"/>
      <c r="D555" s="648"/>
      <c r="E555" s="648"/>
      <c r="F555" s="648"/>
      <c r="G555" s="648"/>
      <c r="H555" s="648"/>
      <c r="I555" s="649"/>
      <c r="J555" s="647"/>
      <c r="K555" s="648"/>
      <c r="L555" s="648"/>
      <c r="M555" s="648"/>
      <c r="N555" s="651"/>
      <c r="O555" s="33" t="e">
        <f>'報告書（事業主控）記載用'!#REF!</f>
        <v>#REF!</v>
      </c>
      <c r="P555" s="237" t="s">
        <v>31</v>
      </c>
      <c r="Q555" s="33" t="e">
        <f>'報告書（事業主控）記載用'!#REF!</f>
        <v>#REF!</v>
      </c>
      <c r="R555" s="237" t="s">
        <v>32</v>
      </c>
      <c r="S555" s="33" t="e">
        <f>'報告書（事業主控）記載用'!#REF!</f>
        <v>#REF!</v>
      </c>
      <c r="T555" s="652" t="s">
        <v>34</v>
      </c>
      <c r="U555" s="652"/>
      <c r="V555" s="627" t="e">
        <f>'報告書（事業主控）記載用'!#REF!</f>
        <v>#REF!</v>
      </c>
      <c r="W555" s="628"/>
      <c r="X555" s="628"/>
      <c r="Y555" s="628"/>
      <c r="Z555" s="627" t="e">
        <f>'報告書（事業主控）記載用'!#REF!</f>
        <v>#REF!</v>
      </c>
      <c r="AA555" s="628"/>
      <c r="AB555" s="628"/>
      <c r="AC555" s="628"/>
      <c r="AD555" s="627" t="e">
        <f>'報告書（事業主控）記載用'!#REF!</f>
        <v>#REF!</v>
      </c>
      <c r="AE555" s="628"/>
      <c r="AF555" s="628"/>
      <c r="AG555" s="628"/>
      <c r="AH555" s="627" t="e">
        <f>'報告書（事業主控）記載用'!#REF!</f>
        <v>#REF!</v>
      </c>
      <c r="AI555" s="628"/>
      <c r="AJ555" s="628"/>
      <c r="AK555" s="629"/>
      <c r="AL555" s="494" t="e">
        <f>'報告書（事業主控）記載用'!#REF!</f>
        <v>#REF!</v>
      </c>
      <c r="AM555" s="625"/>
      <c r="AN555" s="623" t="e">
        <f>'報告書（事業主控）記載用'!#REF!</f>
        <v>#REF!</v>
      </c>
      <c r="AO555" s="624"/>
      <c r="AP555" s="624"/>
      <c r="AQ555" s="624"/>
      <c r="AR555" s="624"/>
      <c r="AS555" s="240"/>
    </row>
    <row r="556" spans="2:45" ht="18" customHeight="1">
      <c r="B556" s="644" t="e">
        <f>'報告書（事業主控）記載用'!#REF!</f>
        <v>#REF!</v>
      </c>
      <c r="C556" s="645"/>
      <c r="D556" s="645"/>
      <c r="E556" s="645"/>
      <c r="F556" s="645"/>
      <c r="G556" s="645"/>
      <c r="H556" s="645"/>
      <c r="I556" s="646"/>
      <c r="J556" s="644" t="e">
        <f>'報告書（事業主控）記載用'!#REF!</f>
        <v>#REF!</v>
      </c>
      <c r="K556" s="645"/>
      <c r="L556" s="645"/>
      <c r="M556" s="645"/>
      <c r="N556" s="650"/>
      <c r="O556" s="32" t="e">
        <f>'報告書（事業主控）記載用'!#REF!</f>
        <v>#REF!</v>
      </c>
      <c r="P556" s="11" t="s">
        <v>31</v>
      </c>
      <c r="Q556" s="32" t="e">
        <f>'報告書（事業主控）記載用'!#REF!</f>
        <v>#REF!</v>
      </c>
      <c r="R556" s="11" t="s">
        <v>32</v>
      </c>
      <c r="S556" s="32" t="e">
        <f>'報告書（事業主控）記載用'!#REF!</f>
        <v>#REF!</v>
      </c>
      <c r="T556" s="512" t="s">
        <v>33</v>
      </c>
      <c r="U556" s="512"/>
      <c r="V556" s="633" t="e">
        <f>'報告書（事業主控）記載用'!#REF!</f>
        <v>#REF!</v>
      </c>
      <c r="W556" s="634"/>
      <c r="X556" s="634"/>
      <c r="Y556" s="284"/>
      <c r="Z556" s="285"/>
      <c r="AA556" s="286"/>
      <c r="AB556" s="286"/>
      <c r="AC556" s="284"/>
      <c r="AD556" s="285"/>
      <c r="AE556" s="286"/>
      <c r="AF556" s="286"/>
      <c r="AG556" s="284"/>
      <c r="AH556" s="630" t="e">
        <f>'報告書（事業主控）記載用'!#REF!</f>
        <v>#REF!</v>
      </c>
      <c r="AI556" s="631"/>
      <c r="AJ556" s="631"/>
      <c r="AK556" s="632"/>
      <c r="AL556" s="285"/>
      <c r="AM556" s="287"/>
      <c r="AN556" s="630" t="e">
        <f>'報告書（事業主控）記載用'!#REF!</f>
        <v>#REF!</v>
      </c>
      <c r="AO556" s="631"/>
      <c r="AP556" s="631"/>
      <c r="AQ556" s="631"/>
      <c r="AR556" s="631"/>
      <c r="AS556" s="288"/>
    </row>
    <row r="557" spans="2:45" ht="18" customHeight="1">
      <c r="B557" s="647"/>
      <c r="C557" s="648"/>
      <c r="D557" s="648"/>
      <c r="E557" s="648"/>
      <c r="F557" s="648"/>
      <c r="G557" s="648"/>
      <c r="H557" s="648"/>
      <c r="I557" s="649"/>
      <c r="J557" s="647"/>
      <c r="K557" s="648"/>
      <c r="L557" s="648"/>
      <c r="M557" s="648"/>
      <c r="N557" s="651"/>
      <c r="O557" s="33" t="e">
        <f>'報告書（事業主控）記載用'!#REF!</f>
        <v>#REF!</v>
      </c>
      <c r="P557" s="237" t="s">
        <v>31</v>
      </c>
      <c r="Q557" s="33" t="e">
        <f>'報告書（事業主控）記載用'!#REF!</f>
        <v>#REF!</v>
      </c>
      <c r="R557" s="237" t="s">
        <v>32</v>
      </c>
      <c r="S557" s="33" t="e">
        <f>'報告書（事業主控）記載用'!#REF!</f>
        <v>#REF!</v>
      </c>
      <c r="T557" s="652" t="s">
        <v>34</v>
      </c>
      <c r="U557" s="652"/>
      <c r="V557" s="627" t="e">
        <f>'報告書（事業主控）記載用'!#REF!</f>
        <v>#REF!</v>
      </c>
      <c r="W557" s="628"/>
      <c r="X557" s="628"/>
      <c r="Y557" s="628"/>
      <c r="Z557" s="627" t="e">
        <f>'報告書（事業主控）記載用'!#REF!</f>
        <v>#REF!</v>
      </c>
      <c r="AA557" s="628"/>
      <c r="AB557" s="628"/>
      <c r="AC557" s="628"/>
      <c r="AD557" s="627" t="e">
        <f>'報告書（事業主控）記載用'!#REF!</f>
        <v>#REF!</v>
      </c>
      <c r="AE557" s="628"/>
      <c r="AF557" s="628"/>
      <c r="AG557" s="628"/>
      <c r="AH557" s="627" t="e">
        <f>'報告書（事業主控）記載用'!#REF!</f>
        <v>#REF!</v>
      </c>
      <c r="AI557" s="628"/>
      <c r="AJ557" s="628"/>
      <c r="AK557" s="629"/>
      <c r="AL557" s="494" t="e">
        <f>'報告書（事業主控）記載用'!#REF!</f>
        <v>#REF!</v>
      </c>
      <c r="AM557" s="625"/>
      <c r="AN557" s="623" t="e">
        <f>'報告書（事業主控）記載用'!#REF!</f>
        <v>#REF!</v>
      </c>
      <c r="AO557" s="624"/>
      <c r="AP557" s="624"/>
      <c r="AQ557" s="624"/>
      <c r="AR557" s="624"/>
      <c r="AS557" s="240"/>
    </row>
    <row r="558" spans="2:45" ht="18" customHeight="1">
      <c r="B558" s="644" t="e">
        <f>'報告書（事業主控）記載用'!#REF!</f>
        <v>#REF!</v>
      </c>
      <c r="C558" s="645"/>
      <c r="D558" s="645"/>
      <c r="E558" s="645"/>
      <c r="F558" s="645"/>
      <c r="G558" s="645"/>
      <c r="H558" s="645"/>
      <c r="I558" s="646"/>
      <c r="J558" s="644" t="e">
        <f>'報告書（事業主控）記載用'!#REF!</f>
        <v>#REF!</v>
      </c>
      <c r="K558" s="645"/>
      <c r="L558" s="645"/>
      <c r="M558" s="645"/>
      <c r="N558" s="650"/>
      <c r="O558" s="32" t="e">
        <f>'報告書（事業主控）記載用'!#REF!</f>
        <v>#REF!</v>
      </c>
      <c r="P558" s="11" t="s">
        <v>31</v>
      </c>
      <c r="Q558" s="32" t="e">
        <f>'報告書（事業主控）記載用'!#REF!</f>
        <v>#REF!</v>
      </c>
      <c r="R558" s="11" t="s">
        <v>32</v>
      </c>
      <c r="S558" s="32" t="e">
        <f>'報告書（事業主控）記載用'!#REF!</f>
        <v>#REF!</v>
      </c>
      <c r="T558" s="512" t="s">
        <v>33</v>
      </c>
      <c r="U558" s="512"/>
      <c r="V558" s="633" t="e">
        <f>'報告書（事業主控）記載用'!#REF!</f>
        <v>#REF!</v>
      </c>
      <c r="W558" s="634"/>
      <c r="X558" s="634"/>
      <c r="Y558" s="284"/>
      <c r="Z558" s="285"/>
      <c r="AA558" s="286"/>
      <c r="AB558" s="286"/>
      <c r="AC558" s="284"/>
      <c r="AD558" s="285"/>
      <c r="AE558" s="286"/>
      <c r="AF558" s="286"/>
      <c r="AG558" s="284"/>
      <c r="AH558" s="630" t="e">
        <f>'報告書（事業主控）記載用'!#REF!</f>
        <v>#REF!</v>
      </c>
      <c r="AI558" s="631"/>
      <c r="AJ558" s="631"/>
      <c r="AK558" s="632"/>
      <c r="AL558" s="285"/>
      <c r="AM558" s="287"/>
      <c r="AN558" s="630" t="e">
        <f>'報告書（事業主控）記載用'!#REF!</f>
        <v>#REF!</v>
      </c>
      <c r="AO558" s="631"/>
      <c r="AP558" s="631"/>
      <c r="AQ558" s="631"/>
      <c r="AR558" s="631"/>
      <c r="AS558" s="288"/>
    </row>
    <row r="559" spans="2:45" ht="18" customHeight="1">
      <c r="B559" s="647"/>
      <c r="C559" s="648"/>
      <c r="D559" s="648"/>
      <c r="E559" s="648"/>
      <c r="F559" s="648"/>
      <c r="G559" s="648"/>
      <c r="H559" s="648"/>
      <c r="I559" s="649"/>
      <c r="J559" s="647"/>
      <c r="K559" s="648"/>
      <c r="L559" s="648"/>
      <c r="M559" s="648"/>
      <c r="N559" s="651"/>
      <c r="O559" s="33" t="e">
        <f>'報告書（事業主控）記載用'!#REF!</f>
        <v>#REF!</v>
      </c>
      <c r="P559" s="237" t="s">
        <v>31</v>
      </c>
      <c r="Q559" s="33" t="e">
        <f>'報告書（事業主控）記載用'!#REF!</f>
        <v>#REF!</v>
      </c>
      <c r="R559" s="237" t="s">
        <v>32</v>
      </c>
      <c r="S559" s="33" t="e">
        <f>'報告書（事業主控）記載用'!#REF!</f>
        <v>#REF!</v>
      </c>
      <c r="T559" s="652" t="s">
        <v>34</v>
      </c>
      <c r="U559" s="652"/>
      <c r="V559" s="627" t="e">
        <f>'報告書（事業主控）記載用'!#REF!</f>
        <v>#REF!</v>
      </c>
      <c r="W559" s="628"/>
      <c r="X559" s="628"/>
      <c r="Y559" s="628"/>
      <c r="Z559" s="627" t="e">
        <f>'報告書（事業主控）記載用'!#REF!</f>
        <v>#REF!</v>
      </c>
      <c r="AA559" s="628"/>
      <c r="AB559" s="628"/>
      <c r="AC559" s="628"/>
      <c r="AD559" s="627" t="e">
        <f>'報告書（事業主控）記載用'!#REF!</f>
        <v>#REF!</v>
      </c>
      <c r="AE559" s="628"/>
      <c r="AF559" s="628"/>
      <c r="AG559" s="628"/>
      <c r="AH559" s="627" t="e">
        <f>'報告書（事業主控）記載用'!#REF!</f>
        <v>#REF!</v>
      </c>
      <c r="AI559" s="628"/>
      <c r="AJ559" s="628"/>
      <c r="AK559" s="629"/>
      <c r="AL559" s="494" t="e">
        <f>'報告書（事業主控）記載用'!#REF!</f>
        <v>#REF!</v>
      </c>
      <c r="AM559" s="625"/>
      <c r="AN559" s="623" t="e">
        <f>'報告書（事業主控）記載用'!#REF!</f>
        <v>#REF!</v>
      </c>
      <c r="AO559" s="624"/>
      <c r="AP559" s="624"/>
      <c r="AQ559" s="624"/>
      <c r="AR559" s="624"/>
      <c r="AS559" s="240"/>
    </row>
    <row r="560" spans="2:45" ht="18" customHeight="1">
      <c r="B560" s="644" t="e">
        <f>'報告書（事業主控）記載用'!#REF!</f>
        <v>#REF!</v>
      </c>
      <c r="C560" s="645"/>
      <c r="D560" s="645"/>
      <c r="E560" s="645"/>
      <c r="F560" s="645"/>
      <c r="G560" s="645"/>
      <c r="H560" s="645"/>
      <c r="I560" s="646"/>
      <c r="J560" s="644" t="e">
        <f>'報告書（事業主控）記載用'!#REF!</f>
        <v>#REF!</v>
      </c>
      <c r="K560" s="645"/>
      <c r="L560" s="645"/>
      <c r="M560" s="645"/>
      <c r="N560" s="650"/>
      <c r="O560" s="32" t="e">
        <f>'報告書（事業主控）記載用'!#REF!</f>
        <v>#REF!</v>
      </c>
      <c r="P560" s="11" t="s">
        <v>31</v>
      </c>
      <c r="Q560" s="32" t="e">
        <f>'報告書（事業主控）記載用'!#REF!</f>
        <v>#REF!</v>
      </c>
      <c r="R560" s="11" t="s">
        <v>32</v>
      </c>
      <c r="S560" s="32" t="e">
        <f>'報告書（事業主控）記載用'!#REF!</f>
        <v>#REF!</v>
      </c>
      <c r="T560" s="512" t="s">
        <v>33</v>
      </c>
      <c r="U560" s="512"/>
      <c r="V560" s="633" t="e">
        <f>'報告書（事業主控）記載用'!#REF!</f>
        <v>#REF!</v>
      </c>
      <c r="W560" s="634"/>
      <c r="X560" s="634"/>
      <c r="Y560" s="284"/>
      <c r="Z560" s="285"/>
      <c r="AA560" s="286"/>
      <c r="AB560" s="286"/>
      <c r="AC560" s="284"/>
      <c r="AD560" s="285"/>
      <c r="AE560" s="286"/>
      <c r="AF560" s="286"/>
      <c r="AG560" s="284"/>
      <c r="AH560" s="630" t="e">
        <f>'報告書（事業主控）記載用'!#REF!</f>
        <v>#REF!</v>
      </c>
      <c r="AI560" s="631"/>
      <c r="AJ560" s="631"/>
      <c r="AK560" s="632"/>
      <c r="AL560" s="285"/>
      <c r="AM560" s="287"/>
      <c r="AN560" s="630" t="e">
        <f>'報告書（事業主控）記載用'!#REF!</f>
        <v>#REF!</v>
      </c>
      <c r="AO560" s="631"/>
      <c r="AP560" s="631"/>
      <c r="AQ560" s="631"/>
      <c r="AR560" s="631"/>
      <c r="AS560" s="288"/>
    </row>
    <row r="561" spans="2:45" ht="18" customHeight="1">
      <c r="B561" s="647"/>
      <c r="C561" s="648"/>
      <c r="D561" s="648"/>
      <c r="E561" s="648"/>
      <c r="F561" s="648"/>
      <c r="G561" s="648"/>
      <c r="H561" s="648"/>
      <c r="I561" s="649"/>
      <c r="J561" s="647"/>
      <c r="K561" s="648"/>
      <c r="L561" s="648"/>
      <c r="M561" s="648"/>
      <c r="N561" s="651"/>
      <c r="O561" s="33" t="e">
        <f>'報告書（事業主控）記載用'!#REF!</f>
        <v>#REF!</v>
      </c>
      <c r="P561" s="237" t="s">
        <v>31</v>
      </c>
      <c r="Q561" s="33" t="e">
        <f>'報告書（事業主控）記載用'!#REF!</f>
        <v>#REF!</v>
      </c>
      <c r="R561" s="237" t="s">
        <v>32</v>
      </c>
      <c r="S561" s="33" t="e">
        <f>'報告書（事業主控）記載用'!#REF!</f>
        <v>#REF!</v>
      </c>
      <c r="T561" s="652" t="s">
        <v>34</v>
      </c>
      <c r="U561" s="652"/>
      <c r="V561" s="627" t="e">
        <f>'報告書（事業主控）記載用'!#REF!</f>
        <v>#REF!</v>
      </c>
      <c r="W561" s="628"/>
      <c r="X561" s="628"/>
      <c r="Y561" s="628"/>
      <c r="Z561" s="627" t="e">
        <f>'報告書（事業主控）記載用'!#REF!</f>
        <v>#REF!</v>
      </c>
      <c r="AA561" s="628"/>
      <c r="AB561" s="628"/>
      <c r="AC561" s="628"/>
      <c r="AD561" s="627" t="e">
        <f>'報告書（事業主控）記載用'!#REF!</f>
        <v>#REF!</v>
      </c>
      <c r="AE561" s="628"/>
      <c r="AF561" s="628"/>
      <c r="AG561" s="628"/>
      <c r="AH561" s="627" t="e">
        <f>'報告書（事業主控）記載用'!#REF!</f>
        <v>#REF!</v>
      </c>
      <c r="AI561" s="628"/>
      <c r="AJ561" s="628"/>
      <c r="AK561" s="629"/>
      <c r="AL561" s="494" t="e">
        <f>'報告書（事業主控）記載用'!#REF!</f>
        <v>#REF!</v>
      </c>
      <c r="AM561" s="625"/>
      <c r="AN561" s="623" t="e">
        <f>'報告書（事業主控）記載用'!#REF!</f>
        <v>#REF!</v>
      </c>
      <c r="AO561" s="624"/>
      <c r="AP561" s="624"/>
      <c r="AQ561" s="624"/>
      <c r="AR561" s="624"/>
      <c r="AS561" s="240"/>
    </row>
    <row r="562" spans="2:45" ht="18" customHeight="1">
      <c r="B562" s="644" t="e">
        <f>'報告書（事業主控）記載用'!#REF!</f>
        <v>#REF!</v>
      </c>
      <c r="C562" s="645"/>
      <c r="D562" s="645"/>
      <c r="E562" s="645"/>
      <c r="F562" s="645"/>
      <c r="G562" s="645"/>
      <c r="H562" s="645"/>
      <c r="I562" s="646"/>
      <c r="J562" s="644" t="e">
        <f>'報告書（事業主控）記載用'!#REF!</f>
        <v>#REF!</v>
      </c>
      <c r="K562" s="645"/>
      <c r="L562" s="645"/>
      <c r="M562" s="645"/>
      <c r="N562" s="650"/>
      <c r="O562" s="32" t="e">
        <f>'報告書（事業主控）記載用'!#REF!</f>
        <v>#REF!</v>
      </c>
      <c r="P562" s="11" t="s">
        <v>31</v>
      </c>
      <c r="Q562" s="32" t="e">
        <f>'報告書（事業主控）記載用'!#REF!</f>
        <v>#REF!</v>
      </c>
      <c r="R562" s="11" t="s">
        <v>32</v>
      </c>
      <c r="S562" s="32" t="e">
        <f>'報告書（事業主控）記載用'!#REF!</f>
        <v>#REF!</v>
      </c>
      <c r="T562" s="512" t="s">
        <v>33</v>
      </c>
      <c r="U562" s="512"/>
      <c r="V562" s="633" t="e">
        <f>'報告書（事業主控）記載用'!#REF!</f>
        <v>#REF!</v>
      </c>
      <c r="W562" s="634"/>
      <c r="X562" s="634"/>
      <c r="Y562" s="284"/>
      <c r="Z562" s="285"/>
      <c r="AA562" s="286"/>
      <c r="AB562" s="286"/>
      <c r="AC562" s="284"/>
      <c r="AD562" s="285"/>
      <c r="AE562" s="286"/>
      <c r="AF562" s="286"/>
      <c r="AG562" s="284"/>
      <c r="AH562" s="630" t="e">
        <f>'報告書（事業主控）記載用'!#REF!</f>
        <v>#REF!</v>
      </c>
      <c r="AI562" s="631"/>
      <c r="AJ562" s="631"/>
      <c r="AK562" s="632"/>
      <c r="AL562" s="285"/>
      <c r="AM562" s="287"/>
      <c r="AN562" s="630" t="e">
        <f>'報告書（事業主控）記載用'!#REF!</f>
        <v>#REF!</v>
      </c>
      <c r="AO562" s="631"/>
      <c r="AP562" s="631"/>
      <c r="AQ562" s="631"/>
      <c r="AR562" s="631"/>
      <c r="AS562" s="288"/>
    </row>
    <row r="563" spans="2:45" ht="18" customHeight="1">
      <c r="B563" s="647"/>
      <c r="C563" s="648"/>
      <c r="D563" s="648"/>
      <c r="E563" s="648"/>
      <c r="F563" s="648"/>
      <c r="G563" s="648"/>
      <c r="H563" s="648"/>
      <c r="I563" s="649"/>
      <c r="J563" s="647"/>
      <c r="K563" s="648"/>
      <c r="L563" s="648"/>
      <c r="M563" s="648"/>
      <c r="N563" s="651"/>
      <c r="O563" s="33" t="e">
        <f>'報告書（事業主控）記載用'!#REF!</f>
        <v>#REF!</v>
      </c>
      <c r="P563" s="237" t="s">
        <v>31</v>
      </c>
      <c r="Q563" s="33" t="e">
        <f>'報告書（事業主控）記載用'!#REF!</f>
        <v>#REF!</v>
      </c>
      <c r="R563" s="237" t="s">
        <v>32</v>
      </c>
      <c r="S563" s="33" t="e">
        <f>'報告書（事業主控）記載用'!#REF!</f>
        <v>#REF!</v>
      </c>
      <c r="T563" s="652" t="s">
        <v>34</v>
      </c>
      <c r="U563" s="652"/>
      <c r="V563" s="627" t="e">
        <f>'報告書（事業主控）記載用'!#REF!</f>
        <v>#REF!</v>
      </c>
      <c r="W563" s="628"/>
      <c r="X563" s="628"/>
      <c r="Y563" s="628"/>
      <c r="Z563" s="627" t="e">
        <f>'報告書（事業主控）記載用'!#REF!</f>
        <v>#REF!</v>
      </c>
      <c r="AA563" s="628"/>
      <c r="AB563" s="628"/>
      <c r="AC563" s="628"/>
      <c r="AD563" s="627" t="e">
        <f>'報告書（事業主控）記載用'!#REF!</f>
        <v>#REF!</v>
      </c>
      <c r="AE563" s="628"/>
      <c r="AF563" s="628"/>
      <c r="AG563" s="628"/>
      <c r="AH563" s="627" t="e">
        <f>'報告書（事業主控）記載用'!#REF!</f>
        <v>#REF!</v>
      </c>
      <c r="AI563" s="628"/>
      <c r="AJ563" s="628"/>
      <c r="AK563" s="629"/>
      <c r="AL563" s="494" t="e">
        <f>'報告書（事業主控）記載用'!#REF!</f>
        <v>#REF!</v>
      </c>
      <c r="AM563" s="625"/>
      <c r="AN563" s="623" t="e">
        <f>'報告書（事業主控）記載用'!#REF!</f>
        <v>#REF!</v>
      </c>
      <c r="AO563" s="624"/>
      <c r="AP563" s="624"/>
      <c r="AQ563" s="624"/>
      <c r="AR563" s="624"/>
      <c r="AS563" s="240"/>
    </row>
    <row r="564" spans="2:45" ht="18" customHeight="1">
      <c r="B564" s="644" t="e">
        <f>'報告書（事業主控）記載用'!#REF!</f>
        <v>#REF!</v>
      </c>
      <c r="C564" s="645"/>
      <c r="D564" s="645"/>
      <c r="E564" s="645"/>
      <c r="F564" s="645"/>
      <c r="G564" s="645"/>
      <c r="H564" s="645"/>
      <c r="I564" s="646"/>
      <c r="J564" s="644" t="e">
        <f>'報告書（事業主控）記載用'!#REF!</f>
        <v>#REF!</v>
      </c>
      <c r="K564" s="645"/>
      <c r="L564" s="645"/>
      <c r="M564" s="645"/>
      <c r="N564" s="650"/>
      <c r="O564" s="32" t="e">
        <f>'報告書（事業主控）記載用'!#REF!</f>
        <v>#REF!</v>
      </c>
      <c r="P564" s="11" t="s">
        <v>31</v>
      </c>
      <c r="Q564" s="32" t="e">
        <f>'報告書（事業主控）記載用'!#REF!</f>
        <v>#REF!</v>
      </c>
      <c r="R564" s="11" t="s">
        <v>32</v>
      </c>
      <c r="S564" s="32" t="e">
        <f>'報告書（事業主控）記載用'!#REF!</f>
        <v>#REF!</v>
      </c>
      <c r="T564" s="512" t="s">
        <v>33</v>
      </c>
      <c r="U564" s="512"/>
      <c r="V564" s="633" t="e">
        <f>'報告書（事業主控）記載用'!#REF!</f>
        <v>#REF!</v>
      </c>
      <c r="W564" s="634"/>
      <c r="X564" s="634"/>
      <c r="Y564" s="284"/>
      <c r="Z564" s="285"/>
      <c r="AA564" s="286"/>
      <c r="AB564" s="286"/>
      <c r="AC564" s="284"/>
      <c r="AD564" s="285"/>
      <c r="AE564" s="286"/>
      <c r="AF564" s="286"/>
      <c r="AG564" s="284"/>
      <c r="AH564" s="630" t="e">
        <f>'報告書（事業主控）記載用'!#REF!</f>
        <v>#REF!</v>
      </c>
      <c r="AI564" s="631"/>
      <c r="AJ564" s="631"/>
      <c r="AK564" s="632"/>
      <c r="AL564" s="285"/>
      <c r="AM564" s="287"/>
      <c r="AN564" s="630" t="e">
        <f>'報告書（事業主控）記載用'!#REF!</f>
        <v>#REF!</v>
      </c>
      <c r="AO564" s="631"/>
      <c r="AP564" s="631"/>
      <c r="AQ564" s="631"/>
      <c r="AR564" s="631"/>
      <c r="AS564" s="288"/>
    </row>
    <row r="565" spans="2:45" ht="18" customHeight="1">
      <c r="B565" s="647"/>
      <c r="C565" s="648"/>
      <c r="D565" s="648"/>
      <c r="E565" s="648"/>
      <c r="F565" s="648"/>
      <c r="G565" s="648"/>
      <c r="H565" s="648"/>
      <c r="I565" s="649"/>
      <c r="J565" s="647"/>
      <c r="K565" s="648"/>
      <c r="L565" s="648"/>
      <c r="M565" s="648"/>
      <c r="N565" s="651"/>
      <c r="O565" s="33" t="e">
        <f>'報告書（事業主控）記載用'!#REF!</f>
        <v>#REF!</v>
      </c>
      <c r="P565" s="237" t="s">
        <v>31</v>
      </c>
      <c r="Q565" s="33" t="e">
        <f>'報告書（事業主控）記載用'!#REF!</f>
        <v>#REF!</v>
      </c>
      <c r="R565" s="237" t="s">
        <v>32</v>
      </c>
      <c r="S565" s="33" t="e">
        <f>'報告書（事業主控）記載用'!#REF!</f>
        <v>#REF!</v>
      </c>
      <c r="T565" s="652" t="s">
        <v>34</v>
      </c>
      <c r="U565" s="652"/>
      <c r="V565" s="627" t="e">
        <f>'報告書（事業主控）記載用'!#REF!</f>
        <v>#REF!</v>
      </c>
      <c r="W565" s="628"/>
      <c r="X565" s="628"/>
      <c r="Y565" s="628"/>
      <c r="Z565" s="627" t="e">
        <f>'報告書（事業主控）記載用'!#REF!</f>
        <v>#REF!</v>
      </c>
      <c r="AA565" s="628"/>
      <c r="AB565" s="628"/>
      <c r="AC565" s="628"/>
      <c r="AD565" s="627" t="e">
        <f>'報告書（事業主控）記載用'!#REF!</f>
        <v>#REF!</v>
      </c>
      <c r="AE565" s="628"/>
      <c r="AF565" s="628"/>
      <c r="AG565" s="628"/>
      <c r="AH565" s="627" t="e">
        <f>'報告書（事業主控）記載用'!#REF!</f>
        <v>#REF!</v>
      </c>
      <c r="AI565" s="628"/>
      <c r="AJ565" s="628"/>
      <c r="AK565" s="629"/>
      <c r="AL565" s="494" t="e">
        <f>'報告書（事業主控）記載用'!#REF!</f>
        <v>#REF!</v>
      </c>
      <c r="AM565" s="625"/>
      <c r="AN565" s="623" t="e">
        <f>'報告書（事業主控）記載用'!#REF!</f>
        <v>#REF!</v>
      </c>
      <c r="AO565" s="624"/>
      <c r="AP565" s="624"/>
      <c r="AQ565" s="624"/>
      <c r="AR565" s="624"/>
      <c r="AS565" s="240"/>
    </row>
    <row r="566" spans="2:45" ht="18" customHeight="1">
      <c r="B566" s="644" t="e">
        <f>'報告書（事業主控）記載用'!#REF!</f>
        <v>#REF!</v>
      </c>
      <c r="C566" s="645"/>
      <c r="D566" s="645"/>
      <c r="E566" s="645"/>
      <c r="F566" s="645"/>
      <c r="G566" s="645"/>
      <c r="H566" s="645"/>
      <c r="I566" s="646"/>
      <c r="J566" s="644" t="e">
        <f>'報告書（事業主控）記載用'!#REF!</f>
        <v>#REF!</v>
      </c>
      <c r="K566" s="645"/>
      <c r="L566" s="645"/>
      <c r="M566" s="645"/>
      <c r="N566" s="650"/>
      <c r="O566" s="32" t="e">
        <f>'報告書（事業主控）記載用'!#REF!</f>
        <v>#REF!</v>
      </c>
      <c r="P566" s="11" t="s">
        <v>31</v>
      </c>
      <c r="Q566" s="32" t="e">
        <f>'報告書（事業主控）記載用'!#REF!</f>
        <v>#REF!</v>
      </c>
      <c r="R566" s="11" t="s">
        <v>32</v>
      </c>
      <c r="S566" s="32" t="e">
        <f>'報告書（事業主控）記載用'!#REF!</f>
        <v>#REF!</v>
      </c>
      <c r="T566" s="512" t="s">
        <v>33</v>
      </c>
      <c r="U566" s="512"/>
      <c r="V566" s="633" t="e">
        <f>'報告書（事業主控）記載用'!#REF!</f>
        <v>#REF!</v>
      </c>
      <c r="W566" s="634"/>
      <c r="X566" s="634"/>
      <c r="Y566" s="284"/>
      <c r="Z566" s="285"/>
      <c r="AA566" s="286"/>
      <c r="AB566" s="286"/>
      <c r="AC566" s="284"/>
      <c r="AD566" s="285"/>
      <c r="AE566" s="286"/>
      <c r="AF566" s="286"/>
      <c r="AG566" s="284"/>
      <c r="AH566" s="630" t="e">
        <f>'報告書（事業主控）記載用'!#REF!</f>
        <v>#REF!</v>
      </c>
      <c r="AI566" s="631"/>
      <c r="AJ566" s="631"/>
      <c r="AK566" s="632"/>
      <c r="AL566" s="285"/>
      <c r="AM566" s="287"/>
      <c r="AN566" s="630" t="e">
        <f>'報告書（事業主控）記載用'!#REF!</f>
        <v>#REF!</v>
      </c>
      <c r="AO566" s="631"/>
      <c r="AP566" s="631"/>
      <c r="AQ566" s="631"/>
      <c r="AR566" s="631"/>
      <c r="AS566" s="288"/>
    </row>
    <row r="567" spans="2:45" ht="18" customHeight="1">
      <c r="B567" s="647"/>
      <c r="C567" s="648"/>
      <c r="D567" s="648"/>
      <c r="E567" s="648"/>
      <c r="F567" s="648"/>
      <c r="G567" s="648"/>
      <c r="H567" s="648"/>
      <c r="I567" s="649"/>
      <c r="J567" s="647"/>
      <c r="K567" s="648"/>
      <c r="L567" s="648"/>
      <c r="M567" s="648"/>
      <c r="N567" s="651"/>
      <c r="O567" s="33" t="e">
        <f>'報告書（事業主控）記載用'!#REF!</f>
        <v>#REF!</v>
      </c>
      <c r="P567" s="237" t="s">
        <v>31</v>
      </c>
      <c r="Q567" s="33" t="e">
        <f>'報告書（事業主控）記載用'!#REF!</f>
        <v>#REF!</v>
      </c>
      <c r="R567" s="237" t="s">
        <v>32</v>
      </c>
      <c r="S567" s="33" t="e">
        <f>'報告書（事業主控）記載用'!#REF!</f>
        <v>#REF!</v>
      </c>
      <c r="T567" s="652" t="s">
        <v>34</v>
      </c>
      <c r="U567" s="652"/>
      <c r="V567" s="627" t="e">
        <f>'報告書（事業主控）記載用'!#REF!</f>
        <v>#REF!</v>
      </c>
      <c r="W567" s="628"/>
      <c r="X567" s="628"/>
      <c r="Y567" s="628"/>
      <c r="Z567" s="627" t="e">
        <f>'報告書（事業主控）記載用'!#REF!</f>
        <v>#REF!</v>
      </c>
      <c r="AA567" s="628"/>
      <c r="AB567" s="628"/>
      <c r="AC567" s="628"/>
      <c r="AD567" s="627" t="e">
        <f>'報告書（事業主控）記載用'!#REF!</f>
        <v>#REF!</v>
      </c>
      <c r="AE567" s="628"/>
      <c r="AF567" s="628"/>
      <c r="AG567" s="628"/>
      <c r="AH567" s="627" t="e">
        <f>'報告書（事業主控）記載用'!#REF!</f>
        <v>#REF!</v>
      </c>
      <c r="AI567" s="628"/>
      <c r="AJ567" s="628"/>
      <c r="AK567" s="629"/>
      <c r="AL567" s="494" t="e">
        <f>'報告書（事業主控）記載用'!#REF!</f>
        <v>#REF!</v>
      </c>
      <c r="AM567" s="625"/>
      <c r="AN567" s="623" t="e">
        <f>'報告書（事業主控）記載用'!#REF!</f>
        <v>#REF!</v>
      </c>
      <c r="AO567" s="624"/>
      <c r="AP567" s="624"/>
      <c r="AQ567" s="624"/>
      <c r="AR567" s="624"/>
      <c r="AS567" s="240"/>
    </row>
    <row r="568" spans="2:45" ht="18" customHeight="1">
      <c r="B568" s="644" t="e">
        <f>'報告書（事業主控）記載用'!#REF!</f>
        <v>#REF!</v>
      </c>
      <c r="C568" s="645"/>
      <c r="D568" s="645"/>
      <c r="E568" s="645"/>
      <c r="F568" s="645"/>
      <c r="G568" s="645"/>
      <c r="H568" s="645"/>
      <c r="I568" s="646"/>
      <c r="J568" s="644" t="e">
        <f>'報告書（事業主控）記載用'!#REF!</f>
        <v>#REF!</v>
      </c>
      <c r="K568" s="645"/>
      <c r="L568" s="645"/>
      <c r="M568" s="645"/>
      <c r="N568" s="650"/>
      <c r="O568" s="32" t="e">
        <f>'報告書（事業主控）記載用'!#REF!</f>
        <v>#REF!</v>
      </c>
      <c r="P568" s="11" t="s">
        <v>31</v>
      </c>
      <c r="Q568" s="32" t="e">
        <f>'報告書（事業主控）記載用'!#REF!</f>
        <v>#REF!</v>
      </c>
      <c r="R568" s="11" t="s">
        <v>32</v>
      </c>
      <c r="S568" s="32" t="e">
        <f>'報告書（事業主控）記載用'!#REF!</f>
        <v>#REF!</v>
      </c>
      <c r="T568" s="512" t="s">
        <v>33</v>
      </c>
      <c r="U568" s="512"/>
      <c r="V568" s="633" t="e">
        <f>'報告書（事業主控）記載用'!#REF!</f>
        <v>#REF!</v>
      </c>
      <c r="W568" s="634"/>
      <c r="X568" s="634"/>
      <c r="Y568" s="284"/>
      <c r="Z568" s="285"/>
      <c r="AA568" s="286"/>
      <c r="AB568" s="286"/>
      <c r="AC568" s="284"/>
      <c r="AD568" s="285"/>
      <c r="AE568" s="286"/>
      <c r="AF568" s="286"/>
      <c r="AG568" s="284"/>
      <c r="AH568" s="630" t="e">
        <f>'報告書（事業主控）記載用'!#REF!</f>
        <v>#REF!</v>
      </c>
      <c r="AI568" s="631"/>
      <c r="AJ568" s="631"/>
      <c r="AK568" s="632"/>
      <c r="AL568" s="285"/>
      <c r="AM568" s="287"/>
      <c r="AN568" s="630" t="e">
        <f>'報告書（事業主控）記載用'!#REF!</f>
        <v>#REF!</v>
      </c>
      <c r="AO568" s="631"/>
      <c r="AP568" s="631"/>
      <c r="AQ568" s="631"/>
      <c r="AR568" s="631"/>
      <c r="AS568" s="288"/>
    </row>
    <row r="569" spans="2:45" ht="18" customHeight="1">
      <c r="B569" s="647"/>
      <c r="C569" s="648"/>
      <c r="D569" s="648"/>
      <c r="E569" s="648"/>
      <c r="F569" s="648"/>
      <c r="G569" s="648"/>
      <c r="H569" s="648"/>
      <c r="I569" s="649"/>
      <c r="J569" s="647"/>
      <c r="K569" s="648"/>
      <c r="L569" s="648"/>
      <c r="M569" s="648"/>
      <c r="N569" s="651"/>
      <c r="O569" s="33" t="e">
        <f>'報告書（事業主控）記載用'!#REF!</f>
        <v>#REF!</v>
      </c>
      <c r="P569" s="237" t="s">
        <v>31</v>
      </c>
      <c r="Q569" s="33" t="e">
        <f>'報告書（事業主控）記載用'!#REF!</f>
        <v>#REF!</v>
      </c>
      <c r="R569" s="237" t="s">
        <v>32</v>
      </c>
      <c r="S569" s="33" t="e">
        <f>'報告書（事業主控）記載用'!#REF!</f>
        <v>#REF!</v>
      </c>
      <c r="T569" s="652" t="s">
        <v>34</v>
      </c>
      <c r="U569" s="652"/>
      <c r="V569" s="627" t="e">
        <f>'報告書（事業主控）記載用'!#REF!</f>
        <v>#REF!</v>
      </c>
      <c r="W569" s="628"/>
      <c r="X569" s="628"/>
      <c r="Y569" s="628"/>
      <c r="Z569" s="627" t="e">
        <f>'報告書（事業主控）記載用'!#REF!</f>
        <v>#REF!</v>
      </c>
      <c r="AA569" s="628"/>
      <c r="AB569" s="628"/>
      <c r="AC569" s="628"/>
      <c r="AD569" s="627" t="e">
        <f>'報告書（事業主控）記載用'!#REF!</f>
        <v>#REF!</v>
      </c>
      <c r="AE569" s="628"/>
      <c r="AF569" s="628"/>
      <c r="AG569" s="628"/>
      <c r="AH569" s="627" t="e">
        <f>'報告書（事業主控）記載用'!#REF!</f>
        <v>#REF!</v>
      </c>
      <c r="AI569" s="628"/>
      <c r="AJ569" s="628"/>
      <c r="AK569" s="629"/>
      <c r="AL569" s="494" t="e">
        <f>'報告書（事業主控）記載用'!#REF!</f>
        <v>#REF!</v>
      </c>
      <c r="AM569" s="625"/>
      <c r="AN569" s="623" t="e">
        <f>'報告書（事業主控）記載用'!#REF!</f>
        <v>#REF!</v>
      </c>
      <c r="AO569" s="624"/>
      <c r="AP569" s="624"/>
      <c r="AQ569" s="624"/>
      <c r="AR569" s="624"/>
      <c r="AS569" s="240"/>
    </row>
    <row r="570" spans="2:45" ht="18" customHeight="1">
      <c r="B570" s="407" t="s">
        <v>59</v>
      </c>
      <c r="C570" s="518"/>
      <c r="D570" s="518"/>
      <c r="E570" s="519"/>
      <c r="F570" s="635" t="e">
        <f>'報告書（事業主控）記載用'!#REF!</f>
        <v>#REF!</v>
      </c>
      <c r="G570" s="636"/>
      <c r="H570" s="636"/>
      <c r="I570" s="636"/>
      <c r="J570" s="636"/>
      <c r="K570" s="636"/>
      <c r="L570" s="636"/>
      <c r="M570" s="636"/>
      <c r="N570" s="637"/>
      <c r="O570" s="407" t="s">
        <v>264</v>
      </c>
      <c r="P570" s="518"/>
      <c r="Q570" s="518"/>
      <c r="R570" s="518"/>
      <c r="S570" s="518"/>
      <c r="T570" s="518"/>
      <c r="U570" s="519"/>
      <c r="V570" s="630" t="e">
        <f>'報告書（事業主控）記載用'!#REF!</f>
        <v>#REF!</v>
      </c>
      <c r="W570" s="631"/>
      <c r="X570" s="631"/>
      <c r="Y570" s="632"/>
      <c r="Z570" s="285"/>
      <c r="AA570" s="286"/>
      <c r="AB570" s="286"/>
      <c r="AC570" s="284"/>
      <c r="AD570" s="285"/>
      <c r="AE570" s="286"/>
      <c r="AF570" s="286"/>
      <c r="AG570" s="284"/>
      <c r="AH570" s="630" t="e">
        <f>'報告書（事業主控）記載用'!#REF!</f>
        <v>#REF!</v>
      </c>
      <c r="AI570" s="631"/>
      <c r="AJ570" s="631"/>
      <c r="AK570" s="632"/>
      <c r="AL570" s="285"/>
      <c r="AM570" s="287"/>
      <c r="AN570" s="630" t="e">
        <f>'報告書（事業主控）記載用'!#REF!</f>
        <v>#REF!</v>
      </c>
      <c r="AO570" s="631"/>
      <c r="AP570" s="631"/>
      <c r="AQ570" s="631"/>
      <c r="AR570" s="631"/>
      <c r="AS570" s="288"/>
    </row>
    <row r="571" spans="2:45" ht="18" customHeight="1">
      <c r="B571" s="520"/>
      <c r="C571" s="521"/>
      <c r="D571" s="521"/>
      <c r="E571" s="522"/>
      <c r="F571" s="638"/>
      <c r="G571" s="639"/>
      <c r="H571" s="639"/>
      <c r="I571" s="639"/>
      <c r="J571" s="639"/>
      <c r="K571" s="639"/>
      <c r="L571" s="639"/>
      <c r="M571" s="639"/>
      <c r="N571" s="640"/>
      <c r="O571" s="520"/>
      <c r="P571" s="521"/>
      <c r="Q571" s="521"/>
      <c r="R571" s="521"/>
      <c r="S571" s="521"/>
      <c r="T571" s="521"/>
      <c r="U571" s="522"/>
      <c r="V571" s="513" t="e">
        <f>'報告書（事業主控）記載用'!#REF!</f>
        <v>#REF!</v>
      </c>
      <c r="W571" s="516"/>
      <c r="X571" s="516"/>
      <c r="Y571" s="534"/>
      <c r="Z571" s="513" t="e">
        <f>'報告書（事業主控）記載用'!#REF!</f>
        <v>#REF!</v>
      </c>
      <c r="AA571" s="514"/>
      <c r="AB571" s="514"/>
      <c r="AC571" s="515"/>
      <c r="AD571" s="513" t="e">
        <f>'報告書（事業主控）記載用'!#REF!</f>
        <v>#REF!</v>
      </c>
      <c r="AE571" s="514"/>
      <c r="AF571" s="514"/>
      <c r="AG571" s="515"/>
      <c r="AH571" s="513" t="e">
        <f>'報告書（事業主控）記載用'!#REF!</f>
        <v>#REF!</v>
      </c>
      <c r="AI571" s="492"/>
      <c r="AJ571" s="492"/>
      <c r="AK571" s="492"/>
      <c r="AL571" s="289"/>
      <c r="AM571" s="290"/>
      <c r="AN571" s="513" t="e">
        <f>'報告書（事業主控）記載用'!#REF!</f>
        <v>#REF!</v>
      </c>
      <c r="AO571" s="516"/>
      <c r="AP571" s="516"/>
      <c r="AQ571" s="516"/>
      <c r="AR571" s="516"/>
      <c r="AS571" s="291"/>
    </row>
    <row r="572" spans="2:45" ht="18" customHeight="1">
      <c r="B572" s="523"/>
      <c r="C572" s="524"/>
      <c r="D572" s="524"/>
      <c r="E572" s="525"/>
      <c r="F572" s="641"/>
      <c r="G572" s="642"/>
      <c r="H572" s="642"/>
      <c r="I572" s="642"/>
      <c r="J572" s="642"/>
      <c r="K572" s="642"/>
      <c r="L572" s="642"/>
      <c r="M572" s="642"/>
      <c r="N572" s="643"/>
      <c r="O572" s="523"/>
      <c r="P572" s="524"/>
      <c r="Q572" s="524"/>
      <c r="R572" s="524"/>
      <c r="S572" s="524"/>
      <c r="T572" s="524"/>
      <c r="U572" s="525"/>
      <c r="V572" s="623" t="e">
        <f>'報告書（事業主控）記載用'!#REF!</f>
        <v>#REF!</v>
      </c>
      <c r="W572" s="624"/>
      <c r="X572" s="624"/>
      <c r="Y572" s="626"/>
      <c r="Z572" s="623" t="e">
        <f>'報告書（事業主控）記載用'!#REF!</f>
        <v>#REF!</v>
      </c>
      <c r="AA572" s="624"/>
      <c r="AB572" s="624"/>
      <c r="AC572" s="626"/>
      <c r="AD572" s="623" t="e">
        <f>'報告書（事業主控）記載用'!#REF!</f>
        <v>#REF!</v>
      </c>
      <c r="AE572" s="624"/>
      <c r="AF572" s="624"/>
      <c r="AG572" s="626"/>
      <c r="AH572" s="623" t="e">
        <f>'報告書（事業主控）記載用'!#REF!</f>
        <v>#REF!</v>
      </c>
      <c r="AI572" s="624"/>
      <c r="AJ572" s="624"/>
      <c r="AK572" s="626"/>
      <c r="AL572" s="239"/>
      <c r="AM572" s="240"/>
      <c r="AN572" s="623" t="e">
        <f>'報告書（事業主控）記載用'!#REF!</f>
        <v>#REF!</v>
      </c>
      <c r="AO572" s="624"/>
      <c r="AP572" s="624"/>
      <c r="AQ572" s="624"/>
      <c r="AR572" s="624"/>
      <c r="AS572" s="240"/>
    </row>
    <row r="573" spans="2:45" ht="18" customHeight="1">
      <c r="AN573" s="622" t="e">
        <f>_xlfn.SINGLE('報告書（事業主控）記載用'!#REF!)</f>
        <v>#REF!</v>
      </c>
      <c r="AO573" s="622"/>
      <c r="AP573" s="622"/>
      <c r="AQ573" s="622"/>
      <c r="AR573" s="622"/>
    </row>
    <row r="574" spans="2:45" ht="31.9" customHeight="1">
      <c r="AN574" s="38"/>
      <c r="AO574" s="38"/>
      <c r="AP574" s="38"/>
      <c r="AQ574" s="38"/>
      <c r="AR574" s="38"/>
    </row>
    <row r="575" spans="2:45" ht="7.5" customHeight="1">
      <c r="X575" s="3"/>
      <c r="Y575" s="3"/>
    </row>
    <row r="576" spans="2:45" ht="10.5" customHeight="1">
      <c r="X576" s="3"/>
      <c r="Y576" s="3"/>
    </row>
    <row r="577" spans="2:45" ht="5.25" customHeight="1">
      <c r="X577" s="3"/>
      <c r="Y577" s="3"/>
    </row>
    <row r="578" spans="2:45" ht="5.25" customHeight="1">
      <c r="X578" s="3"/>
      <c r="Y578" s="3"/>
    </row>
    <row r="579" spans="2:45" ht="5.25" customHeight="1">
      <c r="X579" s="3"/>
      <c r="Y579" s="3"/>
    </row>
    <row r="580" spans="2:45" ht="5.25" customHeight="1">
      <c r="X580" s="3"/>
      <c r="Y580" s="3"/>
    </row>
    <row r="581" spans="2:45" ht="17.25" customHeight="1">
      <c r="B581" s="2" t="s">
        <v>35</v>
      </c>
      <c r="S581" s="9"/>
      <c r="T581" s="9"/>
      <c r="U581" s="9"/>
      <c r="V581" s="9"/>
      <c r="W581" s="9"/>
      <c r="AL581" s="26"/>
      <c r="AM581" s="26"/>
      <c r="AN581" s="26"/>
      <c r="AO581" s="26"/>
    </row>
    <row r="582" spans="2:45" ht="12.75" customHeight="1">
      <c r="M582" s="27"/>
      <c r="N582" s="27"/>
      <c r="O582" s="27"/>
      <c r="P582" s="27"/>
      <c r="Q582" s="27"/>
      <c r="R582" s="27"/>
      <c r="S582" s="27"/>
      <c r="T582" s="28"/>
      <c r="U582" s="28"/>
      <c r="V582" s="28"/>
      <c r="W582" s="28"/>
      <c r="X582" s="28"/>
      <c r="Y582" s="28"/>
      <c r="Z582" s="28"/>
      <c r="AA582" s="27"/>
      <c r="AB582" s="27"/>
      <c r="AC582" s="27"/>
      <c r="AL582" s="26"/>
      <c r="AM582" s="389" t="s">
        <v>267</v>
      </c>
      <c r="AN582" s="617"/>
      <c r="AO582" s="617"/>
      <c r="AP582" s="618"/>
    </row>
    <row r="583" spans="2:45" ht="12.75" customHeight="1">
      <c r="M583" s="27"/>
      <c r="N583" s="27"/>
      <c r="O583" s="27"/>
      <c r="P583" s="27"/>
      <c r="Q583" s="27"/>
      <c r="R583" s="27"/>
      <c r="S583" s="27"/>
      <c r="T583" s="28"/>
      <c r="U583" s="28"/>
      <c r="V583" s="28"/>
      <c r="W583" s="28"/>
      <c r="X583" s="28"/>
      <c r="Y583" s="28"/>
      <c r="Z583" s="28"/>
      <c r="AA583" s="27"/>
      <c r="AB583" s="27"/>
      <c r="AC583" s="27"/>
      <c r="AL583" s="26"/>
      <c r="AM583" s="619"/>
      <c r="AN583" s="620"/>
      <c r="AO583" s="620"/>
      <c r="AP583" s="621"/>
    </row>
    <row r="584" spans="2:45" ht="12.75" customHeight="1">
      <c r="M584" s="27"/>
      <c r="N584" s="27"/>
      <c r="O584" s="27"/>
      <c r="P584" s="27"/>
      <c r="Q584" s="27"/>
      <c r="R584" s="27"/>
      <c r="S584" s="27"/>
      <c r="T584" s="27"/>
      <c r="U584" s="27"/>
      <c r="V584" s="27"/>
      <c r="W584" s="27"/>
      <c r="X584" s="27"/>
      <c r="Y584" s="27"/>
      <c r="Z584" s="27"/>
      <c r="AA584" s="27"/>
      <c r="AB584" s="27"/>
      <c r="AC584" s="27"/>
      <c r="AL584" s="26"/>
      <c r="AM584" s="26"/>
      <c r="AN584" s="270"/>
      <c r="AO584" s="270"/>
    </row>
    <row r="585" spans="2:45" ht="6" customHeight="1">
      <c r="M585" s="27"/>
      <c r="N585" s="27"/>
      <c r="O585" s="27"/>
      <c r="P585" s="27"/>
      <c r="Q585" s="27"/>
      <c r="R585" s="27"/>
      <c r="S585" s="27"/>
      <c r="T585" s="27"/>
      <c r="U585" s="27"/>
      <c r="V585" s="27"/>
      <c r="W585" s="27"/>
      <c r="X585" s="27"/>
      <c r="Y585" s="27"/>
      <c r="Z585" s="27"/>
      <c r="AA585" s="27"/>
      <c r="AB585" s="27"/>
      <c r="AC585" s="27"/>
      <c r="AL585" s="26"/>
      <c r="AM585" s="26"/>
    </row>
    <row r="586" spans="2:45" ht="12.75" customHeight="1">
      <c r="B586" s="403" t="s">
        <v>2</v>
      </c>
      <c r="C586" s="404"/>
      <c r="D586" s="404"/>
      <c r="E586" s="404"/>
      <c r="F586" s="404"/>
      <c r="G586" s="404"/>
      <c r="H586" s="404"/>
      <c r="I586" s="404"/>
      <c r="J586" s="408" t="s">
        <v>10</v>
      </c>
      <c r="K586" s="408"/>
      <c r="L586" s="271" t="s">
        <v>3</v>
      </c>
      <c r="M586" s="408" t="s">
        <v>11</v>
      </c>
      <c r="N586" s="408"/>
      <c r="O586" s="409" t="s">
        <v>12</v>
      </c>
      <c r="P586" s="408"/>
      <c r="Q586" s="408"/>
      <c r="R586" s="408"/>
      <c r="S586" s="408"/>
      <c r="T586" s="408"/>
      <c r="U586" s="408" t="s">
        <v>13</v>
      </c>
      <c r="V586" s="408"/>
      <c r="W586" s="408"/>
      <c r="AD586" s="11"/>
      <c r="AE586" s="11"/>
      <c r="AF586" s="11"/>
      <c r="AG586" s="11"/>
      <c r="AH586" s="11"/>
      <c r="AI586" s="11"/>
      <c r="AJ586" s="11"/>
      <c r="AL586" s="543">
        <f>$AL$9</f>
        <v>0</v>
      </c>
      <c r="AM586" s="411"/>
      <c r="AN586" s="478" t="s">
        <v>4</v>
      </c>
      <c r="AO586" s="478"/>
      <c r="AP586" s="411">
        <v>15</v>
      </c>
      <c r="AQ586" s="411"/>
      <c r="AR586" s="478" t="s">
        <v>5</v>
      </c>
      <c r="AS586" s="481"/>
    </row>
    <row r="587" spans="2:45" ht="13.9" customHeight="1">
      <c r="B587" s="404"/>
      <c r="C587" s="404"/>
      <c r="D587" s="404"/>
      <c r="E587" s="404"/>
      <c r="F587" s="404"/>
      <c r="G587" s="404"/>
      <c r="H587" s="404"/>
      <c r="I587" s="404"/>
      <c r="J587" s="591">
        <f>$J$10</f>
        <v>0</v>
      </c>
      <c r="K587" s="579">
        <f>$K$10</f>
        <v>0</v>
      </c>
      <c r="L587" s="593">
        <f>$L$10</f>
        <v>0</v>
      </c>
      <c r="M587" s="582">
        <f>$M$10</f>
        <v>0</v>
      </c>
      <c r="N587" s="579">
        <f>$N$10</f>
        <v>0</v>
      </c>
      <c r="O587" s="582">
        <f>$O$10</f>
        <v>0</v>
      </c>
      <c r="P587" s="544">
        <f>$P$10</f>
        <v>0</v>
      </c>
      <c r="Q587" s="544">
        <f>$Q$10</f>
        <v>0</v>
      </c>
      <c r="R587" s="544">
        <f>$R$10</f>
        <v>0</v>
      </c>
      <c r="S587" s="544">
        <f>$S$10</f>
        <v>0</v>
      </c>
      <c r="T587" s="579">
        <f>$T$10</f>
        <v>0</v>
      </c>
      <c r="U587" s="582">
        <f>$U$10</f>
        <v>0</v>
      </c>
      <c r="V587" s="544">
        <f>$V$10</f>
        <v>0</v>
      </c>
      <c r="W587" s="579">
        <f>$W$10</f>
        <v>0</v>
      </c>
      <c r="AD587" s="11"/>
      <c r="AE587" s="11"/>
      <c r="AF587" s="11"/>
      <c r="AG587" s="11"/>
      <c r="AH587" s="11"/>
      <c r="AI587" s="11"/>
      <c r="AJ587" s="11"/>
      <c r="AL587" s="412"/>
      <c r="AM587" s="413"/>
      <c r="AN587" s="479"/>
      <c r="AO587" s="479"/>
      <c r="AP587" s="413"/>
      <c r="AQ587" s="413"/>
      <c r="AR587" s="479"/>
      <c r="AS587" s="482"/>
    </row>
    <row r="588" spans="2:45" ht="9" customHeight="1">
      <c r="B588" s="404"/>
      <c r="C588" s="404"/>
      <c r="D588" s="404"/>
      <c r="E588" s="404"/>
      <c r="F588" s="404"/>
      <c r="G588" s="404"/>
      <c r="H588" s="404"/>
      <c r="I588" s="404"/>
      <c r="J588" s="592"/>
      <c r="K588" s="580"/>
      <c r="L588" s="594"/>
      <c r="M588" s="583"/>
      <c r="N588" s="580"/>
      <c r="O588" s="583"/>
      <c r="P588" s="545"/>
      <c r="Q588" s="545"/>
      <c r="R588" s="545"/>
      <c r="S588" s="545"/>
      <c r="T588" s="580"/>
      <c r="U588" s="583"/>
      <c r="V588" s="545"/>
      <c r="W588" s="580"/>
      <c r="AD588" s="11"/>
      <c r="AE588" s="11"/>
      <c r="AF588" s="11"/>
      <c r="AG588" s="11"/>
      <c r="AH588" s="11"/>
      <c r="AI588" s="11"/>
      <c r="AJ588" s="11"/>
      <c r="AL588" s="414"/>
      <c r="AM588" s="415"/>
      <c r="AN588" s="480"/>
      <c r="AO588" s="480"/>
      <c r="AP588" s="415"/>
      <c r="AQ588" s="415"/>
      <c r="AR588" s="480"/>
      <c r="AS588" s="483"/>
    </row>
    <row r="589" spans="2:45" ht="6" customHeight="1">
      <c r="B589" s="406"/>
      <c r="C589" s="406"/>
      <c r="D589" s="406"/>
      <c r="E589" s="406"/>
      <c r="F589" s="406"/>
      <c r="G589" s="406"/>
      <c r="H589" s="406"/>
      <c r="I589" s="406"/>
      <c r="J589" s="592"/>
      <c r="K589" s="581"/>
      <c r="L589" s="595"/>
      <c r="M589" s="584"/>
      <c r="N589" s="581"/>
      <c r="O589" s="584"/>
      <c r="P589" s="546"/>
      <c r="Q589" s="546"/>
      <c r="R589" s="546"/>
      <c r="S589" s="546"/>
      <c r="T589" s="581"/>
      <c r="U589" s="584"/>
      <c r="V589" s="546"/>
      <c r="W589" s="581"/>
    </row>
    <row r="590" spans="2:45" ht="15" customHeight="1">
      <c r="B590" s="457" t="s">
        <v>36</v>
      </c>
      <c r="C590" s="458"/>
      <c r="D590" s="458"/>
      <c r="E590" s="458"/>
      <c r="F590" s="458"/>
      <c r="G590" s="458"/>
      <c r="H590" s="458"/>
      <c r="I590" s="459"/>
      <c r="J590" s="457" t="s">
        <v>6</v>
      </c>
      <c r="K590" s="458"/>
      <c r="L590" s="458"/>
      <c r="M590" s="458"/>
      <c r="N590" s="466"/>
      <c r="O590" s="469" t="s">
        <v>37</v>
      </c>
      <c r="P590" s="458"/>
      <c r="Q590" s="458"/>
      <c r="R590" s="458"/>
      <c r="S590" s="458"/>
      <c r="T590" s="458"/>
      <c r="U590" s="459"/>
      <c r="V590" s="272" t="s">
        <v>30</v>
      </c>
      <c r="W590" s="273"/>
      <c r="X590" s="273"/>
      <c r="Y590" s="472" t="s">
        <v>263</v>
      </c>
      <c r="Z590" s="472"/>
      <c r="AA590" s="472"/>
      <c r="AB590" s="472"/>
      <c r="AC590" s="472"/>
      <c r="AD590" s="472"/>
      <c r="AE590" s="472"/>
      <c r="AF590" s="472"/>
      <c r="AG590" s="472"/>
      <c r="AH590" s="472"/>
      <c r="AI590" s="273"/>
      <c r="AJ590" s="273"/>
      <c r="AK590" s="274"/>
      <c r="AL590" s="596" t="s">
        <v>358</v>
      </c>
      <c r="AM590" s="596"/>
      <c r="AN590" s="473" t="s">
        <v>309</v>
      </c>
      <c r="AO590" s="473"/>
      <c r="AP590" s="473"/>
      <c r="AQ590" s="473"/>
      <c r="AR590" s="473"/>
      <c r="AS590" s="474"/>
    </row>
    <row r="591" spans="2:45" ht="13.9" customHeight="1">
      <c r="B591" s="460"/>
      <c r="C591" s="461"/>
      <c r="D591" s="461"/>
      <c r="E591" s="461"/>
      <c r="F591" s="461"/>
      <c r="G591" s="461"/>
      <c r="H591" s="461"/>
      <c r="I591" s="462"/>
      <c r="J591" s="460"/>
      <c r="K591" s="461"/>
      <c r="L591" s="461"/>
      <c r="M591" s="461"/>
      <c r="N591" s="467"/>
      <c r="O591" s="470"/>
      <c r="P591" s="461"/>
      <c r="Q591" s="461"/>
      <c r="R591" s="461"/>
      <c r="S591" s="461"/>
      <c r="T591" s="461"/>
      <c r="U591" s="462"/>
      <c r="V591" s="420" t="s">
        <v>7</v>
      </c>
      <c r="W591" s="421"/>
      <c r="X591" s="421"/>
      <c r="Y591" s="422"/>
      <c r="Z591" s="426" t="s">
        <v>16</v>
      </c>
      <c r="AA591" s="427"/>
      <c r="AB591" s="427"/>
      <c r="AC591" s="428"/>
      <c r="AD591" s="432" t="s">
        <v>17</v>
      </c>
      <c r="AE591" s="433"/>
      <c r="AF591" s="433"/>
      <c r="AG591" s="434"/>
      <c r="AH591" s="660" t="s">
        <v>60</v>
      </c>
      <c r="AI591" s="478"/>
      <c r="AJ591" s="478"/>
      <c r="AK591" s="481"/>
      <c r="AL591" s="597" t="s">
        <v>38</v>
      </c>
      <c r="AM591" s="597"/>
      <c r="AN591" s="448" t="s">
        <v>19</v>
      </c>
      <c r="AO591" s="449"/>
      <c r="AP591" s="449"/>
      <c r="AQ591" s="449"/>
      <c r="AR591" s="450"/>
      <c r="AS591" s="451"/>
    </row>
    <row r="592" spans="2:45" ht="13.9" customHeight="1">
      <c r="B592" s="463"/>
      <c r="C592" s="464"/>
      <c r="D592" s="464"/>
      <c r="E592" s="464"/>
      <c r="F592" s="464"/>
      <c r="G592" s="464"/>
      <c r="H592" s="464"/>
      <c r="I592" s="465"/>
      <c r="J592" s="463"/>
      <c r="K592" s="464"/>
      <c r="L592" s="464"/>
      <c r="M592" s="464"/>
      <c r="N592" s="468"/>
      <c r="O592" s="471"/>
      <c r="P592" s="464"/>
      <c r="Q592" s="464"/>
      <c r="R592" s="464"/>
      <c r="S592" s="464"/>
      <c r="T592" s="464"/>
      <c r="U592" s="465"/>
      <c r="V592" s="423"/>
      <c r="W592" s="424"/>
      <c r="X592" s="424"/>
      <c r="Y592" s="425"/>
      <c r="Z592" s="429"/>
      <c r="AA592" s="430"/>
      <c r="AB592" s="430"/>
      <c r="AC592" s="431"/>
      <c r="AD592" s="435"/>
      <c r="AE592" s="436"/>
      <c r="AF592" s="436"/>
      <c r="AG592" s="437"/>
      <c r="AH592" s="661"/>
      <c r="AI592" s="480"/>
      <c r="AJ592" s="480"/>
      <c r="AK592" s="483"/>
      <c r="AL592" s="598"/>
      <c r="AM592" s="598"/>
      <c r="AN592" s="454"/>
      <c r="AO592" s="454"/>
      <c r="AP592" s="454"/>
      <c r="AQ592" s="454"/>
      <c r="AR592" s="454"/>
      <c r="AS592" s="455"/>
    </row>
    <row r="593" spans="2:45" ht="18" customHeight="1">
      <c r="B593" s="653" t="e">
        <f>'報告書（事業主控）記載用'!#REF!</f>
        <v>#REF!</v>
      </c>
      <c r="C593" s="654"/>
      <c r="D593" s="654"/>
      <c r="E593" s="654"/>
      <c r="F593" s="654"/>
      <c r="G593" s="654"/>
      <c r="H593" s="654"/>
      <c r="I593" s="655"/>
      <c r="J593" s="653" t="e">
        <f>'報告書（事業主控）記載用'!#REF!</f>
        <v>#REF!</v>
      </c>
      <c r="K593" s="654"/>
      <c r="L593" s="654"/>
      <c r="M593" s="654"/>
      <c r="N593" s="656"/>
      <c r="O593" s="277" t="e">
        <f>'報告書（事業主控）記載用'!#REF!</f>
        <v>#REF!</v>
      </c>
      <c r="P593" s="278" t="s">
        <v>31</v>
      </c>
      <c r="Q593" s="277" t="e">
        <f>'報告書（事業主控）記載用'!#REF!</f>
        <v>#REF!</v>
      </c>
      <c r="R593" s="278" t="s">
        <v>32</v>
      </c>
      <c r="S593" s="277" t="e">
        <f>'報告書（事業主控）記載用'!#REF!</f>
        <v>#REF!</v>
      </c>
      <c r="T593" s="506" t="s">
        <v>33</v>
      </c>
      <c r="U593" s="506"/>
      <c r="V593" s="633" t="e">
        <f>'報告書（事業主控）記載用'!#REF!</f>
        <v>#REF!</v>
      </c>
      <c r="W593" s="634"/>
      <c r="X593" s="634"/>
      <c r="Y593" s="279" t="s">
        <v>8</v>
      </c>
      <c r="Z593" s="285"/>
      <c r="AA593" s="286"/>
      <c r="AB593" s="286"/>
      <c r="AC593" s="279" t="s">
        <v>8</v>
      </c>
      <c r="AD593" s="285"/>
      <c r="AE593" s="286"/>
      <c r="AF593" s="286"/>
      <c r="AG593" s="282" t="s">
        <v>8</v>
      </c>
      <c r="AH593" s="657" t="e">
        <f>'報告書（事業主控）記載用'!#REF!</f>
        <v>#REF!</v>
      </c>
      <c r="AI593" s="658"/>
      <c r="AJ593" s="658"/>
      <c r="AK593" s="659"/>
      <c r="AL593" s="285"/>
      <c r="AM593" s="287"/>
      <c r="AN593" s="630" t="e">
        <f>'報告書（事業主控）記載用'!#REF!</f>
        <v>#REF!</v>
      </c>
      <c r="AO593" s="631"/>
      <c r="AP593" s="631"/>
      <c r="AQ593" s="631"/>
      <c r="AR593" s="631"/>
      <c r="AS593" s="282" t="s">
        <v>8</v>
      </c>
    </row>
    <row r="594" spans="2:45" ht="18" customHeight="1">
      <c r="B594" s="647"/>
      <c r="C594" s="648"/>
      <c r="D594" s="648"/>
      <c r="E594" s="648"/>
      <c r="F594" s="648"/>
      <c r="G594" s="648"/>
      <c r="H594" s="648"/>
      <c r="I594" s="649"/>
      <c r="J594" s="647"/>
      <c r="K594" s="648"/>
      <c r="L594" s="648"/>
      <c r="M594" s="648"/>
      <c r="N594" s="651"/>
      <c r="O594" s="33" t="e">
        <f>'報告書（事業主控）記載用'!#REF!</f>
        <v>#REF!</v>
      </c>
      <c r="P594" s="237" t="s">
        <v>31</v>
      </c>
      <c r="Q594" s="33" t="e">
        <f>'報告書（事業主控）記載用'!#REF!</f>
        <v>#REF!</v>
      </c>
      <c r="R594" s="237" t="s">
        <v>32</v>
      </c>
      <c r="S594" s="33" t="e">
        <f>'報告書（事業主控）記載用'!#REF!</f>
        <v>#REF!</v>
      </c>
      <c r="T594" s="652" t="s">
        <v>34</v>
      </c>
      <c r="U594" s="652"/>
      <c r="V594" s="623" t="e">
        <f>'報告書（事業主控）記載用'!#REF!</f>
        <v>#REF!</v>
      </c>
      <c r="W594" s="624"/>
      <c r="X594" s="624"/>
      <c r="Y594" s="624"/>
      <c r="Z594" s="623" t="e">
        <f>'報告書（事業主控）記載用'!#REF!</f>
        <v>#REF!</v>
      </c>
      <c r="AA594" s="624"/>
      <c r="AB594" s="624"/>
      <c r="AC594" s="624"/>
      <c r="AD594" s="623" t="e">
        <f>'報告書（事業主控）記載用'!#REF!</f>
        <v>#REF!</v>
      </c>
      <c r="AE594" s="624"/>
      <c r="AF594" s="624"/>
      <c r="AG594" s="626"/>
      <c r="AH594" s="623" t="e">
        <f>'報告書（事業主控）記載用'!#REF!</f>
        <v>#REF!</v>
      </c>
      <c r="AI594" s="624"/>
      <c r="AJ594" s="624"/>
      <c r="AK594" s="626"/>
      <c r="AL594" s="494" t="e">
        <f>'報告書（事業主控）記載用'!#REF!</f>
        <v>#REF!</v>
      </c>
      <c r="AM594" s="625"/>
      <c r="AN594" s="623" t="e">
        <f>'報告書（事業主控）記載用'!#REF!</f>
        <v>#REF!</v>
      </c>
      <c r="AO594" s="624"/>
      <c r="AP594" s="624"/>
      <c r="AQ594" s="624"/>
      <c r="AR594" s="624"/>
      <c r="AS594" s="240"/>
    </row>
    <row r="595" spans="2:45" ht="18" customHeight="1">
      <c r="B595" s="644" t="e">
        <f>'報告書（事業主控）記載用'!#REF!</f>
        <v>#REF!</v>
      </c>
      <c r="C595" s="645"/>
      <c r="D595" s="645"/>
      <c r="E595" s="645"/>
      <c r="F595" s="645"/>
      <c r="G595" s="645"/>
      <c r="H595" s="645"/>
      <c r="I595" s="646"/>
      <c r="J595" s="644" t="e">
        <f>'報告書（事業主控）記載用'!#REF!</f>
        <v>#REF!</v>
      </c>
      <c r="K595" s="645"/>
      <c r="L595" s="645"/>
      <c r="M595" s="645"/>
      <c r="N595" s="650"/>
      <c r="O595" s="32" t="e">
        <f>'報告書（事業主控）記載用'!#REF!</f>
        <v>#REF!</v>
      </c>
      <c r="P595" s="11" t="s">
        <v>31</v>
      </c>
      <c r="Q595" s="32" t="e">
        <f>'報告書（事業主控）記載用'!#REF!</f>
        <v>#REF!</v>
      </c>
      <c r="R595" s="11" t="s">
        <v>32</v>
      </c>
      <c r="S595" s="32" t="e">
        <f>'報告書（事業主控）記載用'!#REF!</f>
        <v>#REF!</v>
      </c>
      <c r="T595" s="512" t="s">
        <v>33</v>
      </c>
      <c r="U595" s="512"/>
      <c r="V595" s="633" t="e">
        <f>'報告書（事業主控）記載用'!#REF!</f>
        <v>#REF!</v>
      </c>
      <c r="W595" s="634"/>
      <c r="X595" s="634"/>
      <c r="Y595" s="284"/>
      <c r="Z595" s="285"/>
      <c r="AA595" s="286"/>
      <c r="AB595" s="286"/>
      <c r="AC595" s="284"/>
      <c r="AD595" s="285"/>
      <c r="AE595" s="286"/>
      <c r="AF595" s="286"/>
      <c r="AG595" s="284"/>
      <c r="AH595" s="630" t="e">
        <f>'報告書（事業主控）記載用'!#REF!</f>
        <v>#REF!</v>
      </c>
      <c r="AI595" s="631"/>
      <c r="AJ595" s="631"/>
      <c r="AK595" s="632"/>
      <c r="AL595" s="285"/>
      <c r="AM595" s="287"/>
      <c r="AN595" s="630" t="e">
        <f>'報告書（事業主控）記載用'!#REF!</f>
        <v>#REF!</v>
      </c>
      <c r="AO595" s="631"/>
      <c r="AP595" s="631"/>
      <c r="AQ595" s="631"/>
      <c r="AR595" s="631"/>
      <c r="AS595" s="288"/>
    </row>
    <row r="596" spans="2:45" ht="18" customHeight="1">
      <c r="B596" s="647"/>
      <c r="C596" s="648"/>
      <c r="D596" s="648"/>
      <c r="E596" s="648"/>
      <c r="F596" s="648"/>
      <c r="G596" s="648"/>
      <c r="H596" s="648"/>
      <c r="I596" s="649"/>
      <c r="J596" s="647"/>
      <c r="K596" s="648"/>
      <c r="L596" s="648"/>
      <c r="M596" s="648"/>
      <c r="N596" s="651"/>
      <c r="O596" s="33" t="e">
        <f>'報告書（事業主控）記載用'!#REF!</f>
        <v>#REF!</v>
      </c>
      <c r="P596" s="237" t="s">
        <v>31</v>
      </c>
      <c r="Q596" s="33" t="e">
        <f>'報告書（事業主控）記載用'!#REF!</f>
        <v>#REF!</v>
      </c>
      <c r="R596" s="237" t="s">
        <v>32</v>
      </c>
      <c r="S596" s="33" t="e">
        <f>'報告書（事業主控）記載用'!#REF!</f>
        <v>#REF!</v>
      </c>
      <c r="T596" s="652" t="s">
        <v>34</v>
      </c>
      <c r="U596" s="652"/>
      <c r="V596" s="627" t="e">
        <f>'報告書（事業主控）記載用'!#REF!</f>
        <v>#REF!</v>
      </c>
      <c r="W596" s="628"/>
      <c r="X596" s="628"/>
      <c r="Y596" s="628"/>
      <c r="Z596" s="627" t="e">
        <f>'報告書（事業主控）記載用'!#REF!</f>
        <v>#REF!</v>
      </c>
      <c r="AA596" s="628"/>
      <c r="AB596" s="628"/>
      <c r="AC596" s="628"/>
      <c r="AD596" s="627" t="e">
        <f>'報告書（事業主控）記載用'!#REF!</f>
        <v>#REF!</v>
      </c>
      <c r="AE596" s="628"/>
      <c r="AF596" s="628"/>
      <c r="AG596" s="628"/>
      <c r="AH596" s="627" t="e">
        <f>'報告書（事業主控）記載用'!#REF!</f>
        <v>#REF!</v>
      </c>
      <c r="AI596" s="628"/>
      <c r="AJ596" s="628"/>
      <c r="AK596" s="629"/>
      <c r="AL596" s="494" t="e">
        <f>'報告書（事業主控）記載用'!#REF!</f>
        <v>#REF!</v>
      </c>
      <c r="AM596" s="625"/>
      <c r="AN596" s="623" t="e">
        <f>'報告書（事業主控）記載用'!#REF!</f>
        <v>#REF!</v>
      </c>
      <c r="AO596" s="624"/>
      <c r="AP596" s="624"/>
      <c r="AQ596" s="624"/>
      <c r="AR596" s="624"/>
      <c r="AS596" s="240"/>
    </row>
    <row r="597" spans="2:45" ht="18" customHeight="1">
      <c r="B597" s="644" t="e">
        <f>'報告書（事業主控）記載用'!#REF!</f>
        <v>#REF!</v>
      </c>
      <c r="C597" s="645"/>
      <c r="D597" s="645"/>
      <c r="E597" s="645"/>
      <c r="F597" s="645"/>
      <c r="G597" s="645"/>
      <c r="H597" s="645"/>
      <c r="I597" s="646"/>
      <c r="J597" s="644" t="e">
        <f>'報告書（事業主控）記載用'!#REF!</f>
        <v>#REF!</v>
      </c>
      <c r="K597" s="645"/>
      <c r="L597" s="645"/>
      <c r="M597" s="645"/>
      <c r="N597" s="650"/>
      <c r="O597" s="32" t="e">
        <f>'報告書（事業主控）記載用'!#REF!</f>
        <v>#REF!</v>
      </c>
      <c r="P597" s="11" t="s">
        <v>31</v>
      </c>
      <c r="Q597" s="32" t="e">
        <f>'報告書（事業主控）記載用'!#REF!</f>
        <v>#REF!</v>
      </c>
      <c r="R597" s="11" t="s">
        <v>32</v>
      </c>
      <c r="S597" s="32" t="e">
        <f>'報告書（事業主控）記載用'!#REF!</f>
        <v>#REF!</v>
      </c>
      <c r="T597" s="512" t="s">
        <v>33</v>
      </c>
      <c r="U597" s="512"/>
      <c r="V597" s="633" t="e">
        <f>'報告書（事業主控）記載用'!#REF!</f>
        <v>#REF!</v>
      </c>
      <c r="W597" s="634"/>
      <c r="X597" s="634"/>
      <c r="Y597" s="284"/>
      <c r="Z597" s="285"/>
      <c r="AA597" s="286"/>
      <c r="AB597" s="286"/>
      <c r="AC597" s="284"/>
      <c r="AD597" s="285"/>
      <c r="AE597" s="286"/>
      <c r="AF597" s="286"/>
      <c r="AG597" s="284"/>
      <c r="AH597" s="630" t="e">
        <f>'報告書（事業主控）記載用'!#REF!</f>
        <v>#REF!</v>
      </c>
      <c r="AI597" s="631"/>
      <c r="AJ597" s="631"/>
      <c r="AK597" s="632"/>
      <c r="AL597" s="285"/>
      <c r="AM597" s="287"/>
      <c r="AN597" s="630" t="e">
        <f>'報告書（事業主控）記載用'!#REF!</f>
        <v>#REF!</v>
      </c>
      <c r="AO597" s="631"/>
      <c r="AP597" s="631"/>
      <c r="AQ597" s="631"/>
      <c r="AR597" s="631"/>
      <c r="AS597" s="288"/>
    </row>
    <row r="598" spans="2:45" ht="18" customHeight="1">
      <c r="B598" s="647"/>
      <c r="C598" s="648"/>
      <c r="D598" s="648"/>
      <c r="E598" s="648"/>
      <c r="F598" s="648"/>
      <c r="G598" s="648"/>
      <c r="H598" s="648"/>
      <c r="I598" s="649"/>
      <c r="J598" s="647"/>
      <c r="K598" s="648"/>
      <c r="L598" s="648"/>
      <c r="M598" s="648"/>
      <c r="N598" s="651"/>
      <c r="O598" s="33" t="e">
        <f>'報告書（事業主控）記載用'!#REF!</f>
        <v>#REF!</v>
      </c>
      <c r="P598" s="237" t="s">
        <v>31</v>
      </c>
      <c r="Q598" s="33" t="e">
        <f>'報告書（事業主控）記載用'!#REF!</f>
        <v>#REF!</v>
      </c>
      <c r="R598" s="237" t="s">
        <v>32</v>
      </c>
      <c r="S598" s="33" t="e">
        <f>'報告書（事業主控）記載用'!#REF!</f>
        <v>#REF!</v>
      </c>
      <c r="T598" s="652" t="s">
        <v>34</v>
      </c>
      <c r="U598" s="652"/>
      <c r="V598" s="627" t="e">
        <f>'報告書（事業主控）記載用'!#REF!</f>
        <v>#REF!</v>
      </c>
      <c r="W598" s="628"/>
      <c r="X598" s="628"/>
      <c r="Y598" s="628"/>
      <c r="Z598" s="627" t="e">
        <f>'報告書（事業主控）記載用'!#REF!</f>
        <v>#REF!</v>
      </c>
      <c r="AA598" s="628"/>
      <c r="AB598" s="628"/>
      <c r="AC598" s="628"/>
      <c r="AD598" s="627" t="e">
        <f>'報告書（事業主控）記載用'!#REF!</f>
        <v>#REF!</v>
      </c>
      <c r="AE598" s="628"/>
      <c r="AF598" s="628"/>
      <c r="AG598" s="628"/>
      <c r="AH598" s="627" t="e">
        <f>'報告書（事業主控）記載用'!#REF!</f>
        <v>#REF!</v>
      </c>
      <c r="AI598" s="628"/>
      <c r="AJ598" s="628"/>
      <c r="AK598" s="629"/>
      <c r="AL598" s="494" t="e">
        <f>'報告書（事業主控）記載用'!#REF!</f>
        <v>#REF!</v>
      </c>
      <c r="AM598" s="625"/>
      <c r="AN598" s="623" t="e">
        <f>'報告書（事業主控）記載用'!#REF!</f>
        <v>#REF!</v>
      </c>
      <c r="AO598" s="624"/>
      <c r="AP598" s="624"/>
      <c r="AQ598" s="624"/>
      <c r="AR598" s="624"/>
      <c r="AS598" s="240"/>
    </row>
    <row r="599" spans="2:45" ht="18" customHeight="1">
      <c r="B599" s="644" t="e">
        <f>'報告書（事業主控）記載用'!#REF!</f>
        <v>#REF!</v>
      </c>
      <c r="C599" s="645"/>
      <c r="D599" s="645"/>
      <c r="E599" s="645"/>
      <c r="F599" s="645"/>
      <c r="G599" s="645"/>
      <c r="H599" s="645"/>
      <c r="I599" s="646"/>
      <c r="J599" s="644" t="e">
        <f>'報告書（事業主控）記載用'!#REF!</f>
        <v>#REF!</v>
      </c>
      <c r="K599" s="645"/>
      <c r="L599" s="645"/>
      <c r="M599" s="645"/>
      <c r="N599" s="650"/>
      <c r="O599" s="32" t="e">
        <f>'報告書（事業主控）記載用'!#REF!</f>
        <v>#REF!</v>
      </c>
      <c r="P599" s="11" t="s">
        <v>31</v>
      </c>
      <c r="Q599" s="32" t="e">
        <f>'報告書（事業主控）記載用'!#REF!</f>
        <v>#REF!</v>
      </c>
      <c r="R599" s="11" t="s">
        <v>32</v>
      </c>
      <c r="S599" s="32" t="e">
        <f>'報告書（事業主控）記載用'!#REF!</f>
        <v>#REF!</v>
      </c>
      <c r="T599" s="512" t="s">
        <v>33</v>
      </c>
      <c r="U599" s="512"/>
      <c r="V599" s="633" t="e">
        <f>'報告書（事業主控）記載用'!#REF!</f>
        <v>#REF!</v>
      </c>
      <c r="W599" s="634"/>
      <c r="X599" s="634"/>
      <c r="Y599" s="284"/>
      <c r="Z599" s="285"/>
      <c r="AA599" s="286"/>
      <c r="AB599" s="286"/>
      <c r="AC599" s="284"/>
      <c r="AD599" s="285"/>
      <c r="AE599" s="286"/>
      <c r="AF599" s="286"/>
      <c r="AG599" s="284"/>
      <c r="AH599" s="630" t="e">
        <f>'報告書（事業主控）記載用'!#REF!</f>
        <v>#REF!</v>
      </c>
      <c r="AI599" s="631"/>
      <c r="AJ599" s="631"/>
      <c r="AK599" s="632"/>
      <c r="AL599" s="285"/>
      <c r="AM599" s="287"/>
      <c r="AN599" s="630" t="e">
        <f>'報告書（事業主控）記載用'!#REF!</f>
        <v>#REF!</v>
      </c>
      <c r="AO599" s="631"/>
      <c r="AP599" s="631"/>
      <c r="AQ599" s="631"/>
      <c r="AR599" s="631"/>
      <c r="AS599" s="288"/>
    </row>
    <row r="600" spans="2:45" ht="18" customHeight="1">
      <c r="B600" s="647"/>
      <c r="C600" s="648"/>
      <c r="D600" s="648"/>
      <c r="E600" s="648"/>
      <c r="F600" s="648"/>
      <c r="G600" s="648"/>
      <c r="H600" s="648"/>
      <c r="I600" s="649"/>
      <c r="J600" s="647"/>
      <c r="K600" s="648"/>
      <c r="L600" s="648"/>
      <c r="M600" s="648"/>
      <c r="N600" s="651"/>
      <c r="O600" s="33" t="e">
        <f>'報告書（事業主控）記載用'!#REF!</f>
        <v>#REF!</v>
      </c>
      <c r="P600" s="237" t="s">
        <v>31</v>
      </c>
      <c r="Q600" s="33" t="e">
        <f>'報告書（事業主控）記載用'!#REF!</f>
        <v>#REF!</v>
      </c>
      <c r="R600" s="237" t="s">
        <v>32</v>
      </c>
      <c r="S600" s="33" t="e">
        <f>'報告書（事業主控）記載用'!#REF!</f>
        <v>#REF!</v>
      </c>
      <c r="T600" s="652" t="s">
        <v>34</v>
      </c>
      <c r="U600" s="652"/>
      <c r="V600" s="627" t="e">
        <f>'報告書（事業主控）記載用'!#REF!</f>
        <v>#REF!</v>
      </c>
      <c r="W600" s="628"/>
      <c r="X600" s="628"/>
      <c r="Y600" s="628"/>
      <c r="Z600" s="627" t="e">
        <f>'報告書（事業主控）記載用'!#REF!</f>
        <v>#REF!</v>
      </c>
      <c r="AA600" s="628"/>
      <c r="AB600" s="628"/>
      <c r="AC600" s="628"/>
      <c r="AD600" s="627" t="e">
        <f>'報告書（事業主控）記載用'!#REF!</f>
        <v>#REF!</v>
      </c>
      <c r="AE600" s="628"/>
      <c r="AF600" s="628"/>
      <c r="AG600" s="628"/>
      <c r="AH600" s="627" t="e">
        <f>'報告書（事業主控）記載用'!#REF!</f>
        <v>#REF!</v>
      </c>
      <c r="AI600" s="628"/>
      <c r="AJ600" s="628"/>
      <c r="AK600" s="629"/>
      <c r="AL600" s="494" t="e">
        <f>'報告書（事業主控）記載用'!#REF!</f>
        <v>#REF!</v>
      </c>
      <c r="AM600" s="625"/>
      <c r="AN600" s="623" t="e">
        <f>'報告書（事業主控）記載用'!#REF!</f>
        <v>#REF!</v>
      </c>
      <c r="AO600" s="624"/>
      <c r="AP600" s="624"/>
      <c r="AQ600" s="624"/>
      <c r="AR600" s="624"/>
      <c r="AS600" s="240"/>
    </row>
    <row r="601" spans="2:45" ht="18" customHeight="1">
      <c r="B601" s="644" t="e">
        <f>'報告書（事業主控）記載用'!#REF!</f>
        <v>#REF!</v>
      </c>
      <c r="C601" s="645"/>
      <c r="D601" s="645"/>
      <c r="E601" s="645"/>
      <c r="F601" s="645"/>
      <c r="G601" s="645"/>
      <c r="H601" s="645"/>
      <c r="I601" s="646"/>
      <c r="J601" s="644" t="e">
        <f>'報告書（事業主控）記載用'!#REF!</f>
        <v>#REF!</v>
      </c>
      <c r="K601" s="645"/>
      <c r="L601" s="645"/>
      <c r="M601" s="645"/>
      <c r="N601" s="650"/>
      <c r="O601" s="32" t="e">
        <f>'報告書（事業主控）記載用'!#REF!</f>
        <v>#REF!</v>
      </c>
      <c r="P601" s="11" t="s">
        <v>31</v>
      </c>
      <c r="Q601" s="32" t="e">
        <f>'報告書（事業主控）記載用'!#REF!</f>
        <v>#REF!</v>
      </c>
      <c r="R601" s="11" t="s">
        <v>32</v>
      </c>
      <c r="S601" s="32" t="e">
        <f>'報告書（事業主控）記載用'!#REF!</f>
        <v>#REF!</v>
      </c>
      <c r="T601" s="512" t="s">
        <v>33</v>
      </c>
      <c r="U601" s="512"/>
      <c r="V601" s="633" t="e">
        <f>'報告書（事業主控）記載用'!#REF!</f>
        <v>#REF!</v>
      </c>
      <c r="W601" s="634"/>
      <c r="X601" s="634"/>
      <c r="Y601" s="284"/>
      <c r="Z601" s="285"/>
      <c r="AA601" s="286"/>
      <c r="AB601" s="286"/>
      <c r="AC601" s="284"/>
      <c r="AD601" s="285"/>
      <c r="AE601" s="286"/>
      <c r="AF601" s="286"/>
      <c r="AG601" s="284"/>
      <c r="AH601" s="630" t="e">
        <f>'報告書（事業主控）記載用'!#REF!</f>
        <v>#REF!</v>
      </c>
      <c r="AI601" s="631"/>
      <c r="AJ601" s="631"/>
      <c r="AK601" s="632"/>
      <c r="AL601" s="285"/>
      <c r="AM601" s="287"/>
      <c r="AN601" s="630" t="e">
        <f>'報告書（事業主控）記載用'!#REF!</f>
        <v>#REF!</v>
      </c>
      <c r="AO601" s="631"/>
      <c r="AP601" s="631"/>
      <c r="AQ601" s="631"/>
      <c r="AR601" s="631"/>
      <c r="AS601" s="288"/>
    </row>
    <row r="602" spans="2:45" ht="18" customHeight="1">
      <c r="B602" s="647"/>
      <c r="C602" s="648"/>
      <c r="D602" s="648"/>
      <c r="E602" s="648"/>
      <c r="F602" s="648"/>
      <c r="G602" s="648"/>
      <c r="H602" s="648"/>
      <c r="I602" s="649"/>
      <c r="J602" s="647"/>
      <c r="K602" s="648"/>
      <c r="L602" s="648"/>
      <c r="M602" s="648"/>
      <c r="N602" s="651"/>
      <c r="O602" s="33" t="e">
        <f>'報告書（事業主控）記載用'!#REF!</f>
        <v>#REF!</v>
      </c>
      <c r="P602" s="237" t="s">
        <v>31</v>
      </c>
      <c r="Q602" s="33" t="e">
        <f>'報告書（事業主控）記載用'!#REF!</f>
        <v>#REF!</v>
      </c>
      <c r="R602" s="237" t="s">
        <v>32</v>
      </c>
      <c r="S602" s="33" t="e">
        <f>'報告書（事業主控）記載用'!#REF!</f>
        <v>#REF!</v>
      </c>
      <c r="T602" s="652" t="s">
        <v>34</v>
      </c>
      <c r="U602" s="652"/>
      <c r="V602" s="627" t="e">
        <f>'報告書（事業主控）記載用'!#REF!</f>
        <v>#REF!</v>
      </c>
      <c r="W602" s="628"/>
      <c r="X602" s="628"/>
      <c r="Y602" s="628"/>
      <c r="Z602" s="627" t="e">
        <f>'報告書（事業主控）記載用'!#REF!</f>
        <v>#REF!</v>
      </c>
      <c r="AA602" s="628"/>
      <c r="AB602" s="628"/>
      <c r="AC602" s="628"/>
      <c r="AD602" s="627" t="e">
        <f>'報告書（事業主控）記載用'!#REF!</f>
        <v>#REF!</v>
      </c>
      <c r="AE602" s="628"/>
      <c r="AF602" s="628"/>
      <c r="AG602" s="628"/>
      <c r="AH602" s="627" t="e">
        <f>'報告書（事業主控）記載用'!#REF!</f>
        <v>#REF!</v>
      </c>
      <c r="AI602" s="628"/>
      <c r="AJ602" s="628"/>
      <c r="AK602" s="629"/>
      <c r="AL602" s="494" t="e">
        <f>'報告書（事業主控）記載用'!#REF!</f>
        <v>#REF!</v>
      </c>
      <c r="AM602" s="625"/>
      <c r="AN602" s="623" t="e">
        <f>'報告書（事業主控）記載用'!#REF!</f>
        <v>#REF!</v>
      </c>
      <c r="AO602" s="624"/>
      <c r="AP602" s="624"/>
      <c r="AQ602" s="624"/>
      <c r="AR602" s="624"/>
      <c r="AS602" s="240"/>
    </row>
    <row r="603" spans="2:45" ht="18" customHeight="1">
      <c r="B603" s="644" t="e">
        <f>'報告書（事業主控）記載用'!#REF!</f>
        <v>#REF!</v>
      </c>
      <c r="C603" s="645"/>
      <c r="D603" s="645"/>
      <c r="E603" s="645"/>
      <c r="F603" s="645"/>
      <c r="G603" s="645"/>
      <c r="H603" s="645"/>
      <c r="I603" s="646"/>
      <c r="J603" s="644" t="e">
        <f>'報告書（事業主控）記載用'!#REF!</f>
        <v>#REF!</v>
      </c>
      <c r="K603" s="645"/>
      <c r="L603" s="645"/>
      <c r="M603" s="645"/>
      <c r="N603" s="650"/>
      <c r="O603" s="32" t="e">
        <f>'報告書（事業主控）記載用'!#REF!</f>
        <v>#REF!</v>
      </c>
      <c r="P603" s="11" t="s">
        <v>31</v>
      </c>
      <c r="Q603" s="32" t="e">
        <f>'報告書（事業主控）記載用'!#REF!</f>
        <v>#REF!</v>
      </c>
      <c r="R603" s="11" t="s">
        <v>32</v>
      </c>
      <c r="S603" s="32" t="e">
        <f>'報告書（事業主控）記載用'!#REF!</f>
        <v>#REF!</v>
      </c>
      <c r="T603" s="512" t="s">
        <v>33</v>
      </c>
      <c r="U603" s="512"/>
      <c r="V603" s="633" t="e">
        <f>'報告書（事業主控）記載用'!#REF!</f>
        <v>#REF!</v>
      </c>
      <c r="W603" s="634"/>
      <c r="X603" s="634"/>
      <c r="Y603" s="284"/>
      <c r="Z603" s="285"/>
      <c r="AA603" s="286"/>
      <c r="AB603" s="286"/>
      <c r="AC603" s="284"/>
      <c r="AD603" s="285"/>
      <c r="AE603" s="286"/>
      <c r="AF603" s="286"/>
      <c r="AG603" s="284"/>
      <c r="AH603" s="630" t="e">
        <f>'報告書（事業主控）記載用'!#REF!</f>
        <v>#REF!</v>
      </c>
      <c r="AI603" s="631"/>
      <c r="AJ603" s="631"/>
      <c r="AK603" s="632"/>
      <c r="AL603" s="285"/>
      <c r="AM603" s="287"/>
      <c r="AN603" s="630" t="e">
        <f>'報告書（事業主控）記載用'!#REF!</f>
        <v>#REF!</v>
      </c>
      <c r="AO603" s="631"/>
      <c r="AP603" s="631"/>
      <c r="AQ603" s="631"/>
      <c r="AR603" s="631"/>
      <c r="AS603" s="288"/>
    </row>
    <row r="604" spans="2:45" ht="18" customHeight="1">
      <c r="B604" s="647"/>
      <c r="C604" s="648"/>
      <c r="D604" s="648"/>
      <c r="E604" s="648"/>
      <c r="F604" s="648"/>
      <c r="G604" s="648"/>
      <c r="H604" s="648"/>
      <c r="I604" s="649"/>
      <c r="J604" s="647"/>
      <c r="K604" s="648"/>
      <c r="L604" s="648"/>
      <c r="M604" s="648"/>
      <c r="N604" s="651"/>
      <c r="O604" s="33" t="e">
        <f>'報告書（事業主控）記載用'!#REF!</f>
        <v>#REF!</v>
      </c>
      <c r="P604" s="237" t="s">
        <v>31</v>
      </c>
      <c r="Q604" s="33" t="e">
        <f>'報告書（事業主控）記載用'!#REF!</f>
        <v>#REF!</v>
      </c>
      <c r="R604" s="237" t="s">
        <v>32</v>
      </c>
      <c r="S604" s="33" t="e">
        <f>'報告書（事業主控）記載用'!#REF!</f>
        <v>#REF!</v>
      </c>
      <c r="T604" s="652" t="s">
        <v>34</v>
      </c>
      <c r="U604" s="652"/>
      <c r="V604" s="627" t="e">
        <f>'報告書（事業主控）記載用'!#REF!</f>
        <v>#REF!</v>
      </c>
      <c r="W604" s="628"/>
      <c r="X604" s="628"/>
      <c r="Y604" s="628"/>
      <c r="Z604" s="627" t="e">
        <f>'報告書（事業主控）記載用'!#REF!</f>
        <v>#REF!</v>
      </c>
      <c r="AA604" s="628"/>
      <c r="AB604" s="628"/>
      <c r="AC604" s="628"/>
      <c r="AD604" s="627" t="e">
        <f>'報告書（事業主控）記載用'!#REF!</f>
        <v>#REF!</v>
      </c>
      <c r="AE604" s="628"/>
      <c r="AF604" s="628"/>
      <c r="AG604" s="628"/>
      <c r="AH604" s="627" t="e">
        <f>'報告書（事業主控）記載用'!#REF!</f>
        <v>#REF!</v>
      </c>
      <c r="AI604" s="628"/>
      <c r="AJ604" s="628"/>
      <c r="AK604" s="629"/>
      <c r="AL604" s="494" t="e">
        <f>'報告書（事業主控）記載用'!#REF!</f>
        <v>#REF!</v>
      </c>
      <c r="AM604" s="625"/>
      <c r="AN604" s="623" t="e">
        <f>'報告書（事業主控）記載用'!#REF!</f>
        <v>#REF!</v>
      </c>
      <c r="AO604" s="624"/>
      <c r="AP604" s="624"/>
      <c r="AQ604" s="624"/>
      <c r="AR604" s="624"/>
      <c r="AS604" s="240"/>
    </row>
    <row r="605" spans="2:45" ht="18" customHeight="1">
      <c r="B605" s="644" t="e">
        <f>'報告書（事業主控）記載用'!#REF!</f>
        <v>#REF!</v>
      </c>
      <c r="C605" s="645"/>
      <c r="D605" s="645"/>
      <c r="E605" s="645"/>
      <c r="F605" s="645"/>
      <c r="G605" s="645"/>
      <c r="H605" s="645"/>
      <c r="I605" s="646"/>
      <c r="J605" s="644" t="e">
        <f>'報告書（事業主控）記載用'!#REF!</f>
        <v>#REF!</v>
      </c>
      <c r="K605" s="645"/>
      <c r="L605" s="645"/>
      <c r="M605" s="645"/>
      <c r="N605" s="650"/>
      <c r="O605" s="32" t="e">
        <f>'報告書（事業主控）記載用'!#REF!</f>
        <v>#REF!</v>
      </c>
      <c r="P605" s="11" t="s">
        <v>31</v>
      </c>
      <c r="Q605" s="32" t="e">
        <f>'報告書（事業主控）記載用'!#REF!</f>
        <v>#REF!</v>
      </c>
      <c r="R605" s="11" t="s">
        <v>32</v>
      </c>
      <c r="S605" s="32" t="e">
        <f>'報告書（事業主控）記載用'!#REF!</f>
        <v>#REF!</v>
      </c>
      <c r="T605" s="512" t="s">
        <v>33</v>
      </c>
      <c r="U605" s="512"/>
      <c r="V605" s="633" t="e">
        <f>'報告書（事業主控）記載用'!#REF!</f>
        <v>#REF!</v>
      </c>
      <c r="W605" s="634"/>
      <c r="X605" s="634"/>
      <c r="Y605" s="284"/>
      <c r="Z605" s="285"/>
      <c r="AA605" s="286"/>
      <c r="AB605" s="286"/>
      <c r="AC605" s="284"/>
      <c r="AD605" s="285"/>
      <c r="AE605" s="286"/>
      <c r="AF605" s="286"/>
      <c r="AG605" s="284"/>
      <c r="AH605" s="630" t="e">
        <f>'報告書（事業主控）記載用'!#REF!</f>
        <v>#REF!</v>
      </c>
      <c r="AI605" s="631"/>
      <c r="AJ605" s="631"/>
      <c r="AK605" s="632"/>
      <c r="AL605" s="285"/>
      <c r="AM605" s="287"/>
      <c r="AN605" s="630" t="e">
        <f>'報告書（事業主控）記載用'!#REF!</f>
        <v>#REF!</v>
      </c>
      <c r="AO605" s="631"/>
      <c r="AP605" s="631"/>
      <c r="AQ605" s="631"/>
      <c r="AR605" s="631"/>
      <c r="AS605" s="288"/>
    </row>
    <row r="606" spans="2:45" ht="18" customHeight="1">
      <c r="B606" s="647"/>
      <c r="C606" s="648"/>
      <c r="D606" s="648"/>
      <c r="E606" s="648"/>
      <c r="F606" s="648"/>
      <c r="G606" s="648"/>
      <c r="H606" s="648"/>
      <c r="I606" s="649"/>
      <c r="J606" s="647"/>
      <c r="K606" s="648"/>
      <c r="L606" s="648"/>
      <c r="M606" s="648"/>
      <c r="N606" s="651"/>
      <c r="O606" s="33" t="e">
        <f>'報告書（事業主控）記載用'!#REF!</f>
        <v>#REF!</v>
      </c>
      <c r="P606" s="237" t="s">
        <v>31</v>
      </c>
      <c r="Q606" s="33" t="e">
        <f>'報告書（事業主控）記載用'!#REF!</f>
        <v>#REF!</v>
      </c>
      <c r="R606" s="237" t="s">
        <v>32</v>
      </c>
      <c r="S606" s="33" t="e">
        <f>'報告書（事業主控）記載用'!#REF!</f>
        <v>#REF!</v>
      </c>
      <c r="T606" s="652" t="s">
        <v>34</v>
      </c>
      <c r="U606" s="652"/>
      <c r="V606" s="627" t="e">
        <f>'報告書（事業主控）記載用'!#REF!</f>
        <v>#REF!</v>
      </c>
      <c r="W606" s="628"/>
      <c r="X606" s="628"/>
      <c r="Y606" s="628"/>
      <c r="Z606" s="627" t="e">
        <f>'報告書（事業主控）記載用'!#REF!</f>
        <v>#REF!</v>
      </c>
      <c r="AA606" s="628"/>
      <c r="AB606" s="628"/>
      <c r="AC606" s="628"/>
      <c r="AD606" s="627" t="e">
        <f>'報告書（事業主控）記載用'!#REF!</f>
        <v>#REF!</v>
      </c>
      <c r="AE606" s="628"/>
      <c r="AF606" s="628"/>
      <c r="AG606" s="628"/>
      <c r="AH606" s="627" t="e">
        <f>'報告書（事業主控）記載用'!#REF!</f>
        <v>#REF!</v>
      </c>
      <c r="AI606" s="628"/>
      <c r="AJ606" s="628"/>
      <c r="AK606" s="629"/>
      <c r="AL606" s="494" t="e">
        <f>'報告書（事業主控）記載用'!#REF!</f>
        <v>#REF!</v>
      </c>
      <c r="AM606" s="625"/>
      <c r="AN606" s="623" t="e">
        <f>'報告書（事業主控）記載用'!#REF!</f>
        <v>#REF!</v>
      </c>
      <c r="AO606" s="624"/>
      <c r="AP606" s="624"/>
      <c r="AQ606" s="624"/>
      <c r="AR606" s="624"/>
      <c r="AS606" s="240"/>
    </row>
    <row r="607" spans="2:45" ht="18" customHeight="1">
      <c r="B607" s="644" t="e">
        <f>'報告書（事業主控）記載用'!#REF!</f>
        <v>#REF!</v>
      </c>
      <c r="C607" s="645"/>
      <c r="D607" s="645"/>
      <c r="E607" s="645"/>
      <c r="F607" s="645"/>
      <c r="G607" s="645"/>
      <c r="H607" s="645"/>
      <c r="I607" s="646"/>
      <c r="J607" s="644" t="e">
        <f>'報告書（事業主控）記載用'!#REF!</f>
        <v>#REF!</v>
      </c>
      <c r="K607" s="645"/>
      <c r="L607" s="645"/>
      <c r="M607" s="645"/>
      <c r="N607" s="650"/>
      <c r="O607" s="32" t="e">
        <f>'報告書（事業主控）記載用'!#REF!</f>
        <v>#REF!</v>
      </c>
      <c r="P607" s="11" t="s">
        <v>31</v>
      </c>
      <c r="Q607" s="32" t="e">
        <f>'報告書（事業主控）記載用'!#REF!</f>
        <v>#REF!</v>
      </c>
      <c r="R607" s="11" t="s">
        <v>32</v>
      </c>
      <c r="S607" s="32" t="e">
        <f>'報告書（事業主控）記載用'!#REF!</f>
        <v>#REF!</v>
      </c>
      <c r="T607" s="512" t="s">
        <v>33</v>
      </c>
      <c r="U607" s="512"/>
      <c r="V607" s="633" t="e">
        <f>'報告書（事業主控）記載用'!#REF!</f>
        <v>#REF!</v>
      </c>
      <c r="W607" s="634"/>
      <c r="X607" s="634"/>
      <c r="Y607" s="284"/>
      <c r="Z607" s="285"/>
      <c r="AA607" s="286"/>
      <c r="AB607" s="286"/>
      <c r="AC607" s="284"/>
      <c r="AD607" s="285"/>
      <c r="AE607" s="286"/>
      <c r="AF607" s="286"/>
      <c r="AG607" s="284"/>
      <c r="AH607" s="630" t="e">
        <f>'報告書（事業主控）記載用'!#REF!</f>
        <v>#REF!</v>
      </c>
      <c r="AI607" s="631"/>
      <c r="AJ607" s="631"/>
      <c r="AK607" s="632"/>
      <c r="AL607" s="285"/>
      <c r="AM607" s="287"/>
      <c r="AN607" s="630" t="e">
        <f>'報告書（事業主控）記載用'!#REF!</f>
        <v>#REF!</v>
      </c>
      <c r="AO607" s="631"/>
      <c r="AP607" s="631"/>
      <c r="AQ607" s="631"/>
      <c r="AR607" s="631"/>
      <c r="AS607" s="288"/>
    </row>
    <row r="608" spans="2:45" ht="18" customHeight="1">
      <c r="B608" s="647"/>
      <c r="C608" s="648"/>
      <c r="D608" s="648"/>
      <c r="E608" s="648"/>
      <c r="F608" s="648"/>
      <c r="G608" s="648"/>
      <c r="H608" s="648"/>
      <c r="I608" s="649"/>
      <c r="J608" s="647"/>
      <c r="K608" s="648"/>
      <c r="L608" s="648"/>
      <c r="M608" s="648"/>
      <c r="N608" s="651"/>
      <c r="O608" s="33" t="e">
        <f>'報告書（事業主控）記載用'!#REF!</f>
        <v>#REF!</v>
      </c>
      <c r="P608" s="237" t="s">
        <v>31</v>
      </c>
      <c r="Q608" s="33" t="e">
        <f>'報告書（事業主控）記載用'!#REF!</f>
        <v>#REF!</v>
      </c>
      <c r="R608" s="237" t="s">
        <v>32</v>
      </c>
      <c r="S608" s="33" t="e">
        <f>'報告書（事業主控）記載用'!#REF!</f>
        <v>#REF!</v>
      </c>
      <c r="T608" s="652" t="s">
        <v>34</v>
      </c>
      <c r="U608" s="652"/>
      <c r="V608" s="627" t="e">
        <f>'報告書（事業主控）記載用'!#REF!</f>
        <v>#REF!</v>
      </c>
      <c r="W608" s="628"/>
      <c r="X608" s="628"/>
      <c r="Y608" s="628"/>
      <c r="Z608" s="627" t="e">
        <f>'報告書（事業主控）記載用'!#REF!</f>
        <v>#REF!</v>
      </c>
      <c r="AA608" s="628"/>
      <c r="AB608" s="628"/>
      <c r="AC608" s="628"/>
      <c r="AD608" s="627" t="e">
        <f>'報告書（事業主控）記載用'!#REF!</f>
        <v>#REF!</v>
      </c>
      <c r="AE608" s="628"/>
      <c r="AF608" s="628"/>
      <c r="AG608" s="628"/>
      <c r="AH608" s="627" t="e">
        <f>'報告書（事業主控）記載用'!#REF!</f>
        <v>#REF!</v>
      </c>
      <c r="AI608" s="628"/>
      <c r="AJ608" s="628"/>
      <c r="AK608" s="629"/>
      <c r="AL608" s="494" t="e">
        <f>'報告書（事業主控）記載用'!#REF!</f>
        <v>#REF!</v>
      </c>
      <c r="AM608" s="625"/>
      <c r="AN608" s="623" t="e">
        <f>'報告書（事業主控）記載用'!#REF!</f>
        <v>#REF!</v>
      </c>
      <c r="AO608" s="624"/>
      <c r="AP608" s="624"/>
      <c r="AQ608" s="624"/>
      <c r="AR608" s="624"/>
      <c r="AS608" s="240"/>
    </row>
    <row r="609" spans="2:45" ht="18" customHeight="1">
      <c r="B609" s="644" t="e">
        <f>'報告書（事業主控）記載用'!#REF!</f>
        <v>#REF!</v>
      </c>
      <c r="C609" s="645"/>
      <c r="D609" s="645"/>
      <c r="E609" s="645"/>
      <c r="F609" s="645"/>
      <c r="G609" s="645"/>
      <c r="H609" s="645"/>
      <c r="I609" s="646"/>
      <c r="J609" s="644" t="e">
        <f>'報告書（事業主控）記載用'!#REF!</f>
        <v>#REF!</v>
      </c>
      <c r="K609" s="645"/>
      <c r="L609" s="645"/>
      <c r="M609" s="645"/>
      <c r="N609" s="650"/>
      <c r="O609" s="32" t="e">
        <f>'報告書（事業主控）記載用'!#REF!</f>
        <v>#REF!</v>
      </c>
      <c r="P609" s="11" t="s">
        <v>31</v>
      </c>
      <c r="Q609" s="32" t="e">
        <f>'報告書（事業主控）記載用'!#REF!</f>
        <v>#REF!</v>
      </c>
      <c r="R609" s="11" t="s">
        <v>32</v>
      </c>
      <c r="S609" s="32" t="e">
        <f>'報告書（事業主控）記載用'!#REF!</f>
        <v>#REF!</v>
      </c>
      <c r="T609" s="512" t="s">
        <v>33</v>
      </c>
      <c r="U609" s="512"/>
      <c r="V609" s="633" t="e">
        <f>'報告書（事業主控）記載用'!#REF!</f>
        <v>#REF!</v>
      </c>
      <c r="W609" s="634"/>
      <c r="X609" s="634"/>
      <c r="Y609" s="284"/>
      <c r="Z609" s="285"/>
      <c r="AA609" s="286"/>
      <c r="AB609" s="286"/>
      <c r="AC609" s="284"/>
      <c r="AD609" s="285"/>
      <c r="AE609" s="286"/>
      <c r="AF609" s="286"/>
      <c r="AG609" s="284"/>
      <c r="AH609" s="630" t="e">
        <f>'報告書（事業主控）記載用'!#REF!</f>
        <v>#REF!</v>
      </c>
      <c r="AI609" s="631"/>
      <c r="AJ609" s="631"/>
      <c r="AK609" s="632"/>
      <c r="AL609" s="285"/>
      <c r="AM609" s="287"/>
      <c r="AN609" s="630" t="e">
        <f>'報告書（事業主控）記載用'!#REF!</f>
        <v>#REF!</v>
      </c>
      <c r="AO609" s="631"/>
      <c r="AP609" s="631"/>
      <c r="AQ609" s="631"/>
      <c r="AR609" s="631"/>
      <c r="AS609" s="288"/>
    </row>
    <row r="610" spans="2:45" ht="18" customHeight="1">
      <c r="B610" s="647"/>
      <c r="C610" s="648"/>
      <c r="D610" s="648"/>
      <c r="E610" s="648"/>
      <c r="F610" s="648"/>
      <c r="G610" s="648"/>
      <c r="H610" s="648"/>
      <c r="I610" s="649"/>
      <c r="J610" s="647"/>
      <c r="K610" s="648"/>
      <c r="L610" s="648"/>
      <c r="M610" s="648"/>
      <c r="N610" s="651"/>
      <c r="O610" s="33" t="e">
        <f>'報告書（事業主控）記載用'!#REF!</f>
        <v>#REF!</v>
      </c>
      <c r="P610" s="237" t="s">
        <v>31</v>
      </c>
      <c r="Q610" s="33" t="e">
        <f>'報告書（事業主控）記載用'!#REF!</f>
        <v>#REF!</v>
      </c>
      <c r="R610" s="237" t="s">
        <v>32</v>
      </c>
      <c r="S610" s="33" t="e">
        <f>'報告書（事業主控）記載用'!#REF!</f>
        <v>#REF!</v>
      </c>
      <c r="T610" s="652" t="s">
        <v>34</v>
      </c>
      <c r="U610" s="652"/>
      <c r="V610" s="627" t="e">
        <f>'報告書（事業主控）記載用'!#REF!</f>
        <v>#REF!</v>
      </c>
      <c r="W610" s="628"/>
      <c r="X610" s="628"/>
      <c r="Y610" s="628"/>
      <c r="Z610" s="627" t="e">
        <f>'報告書（事業主控）記載用'!#REF!</f>
        <v>#REF!</v>
      </c>
      <c r="AA610" s="628"/>
      <c r="AB610" s="628"/>
      <c r="AC610" s="628"/>
      <c r="AD610" s="627" t="e">
        <f>'報告書（事業主控）記載用'!#REF!</f>
        <v>#REF!</v>
      </c>
      <c r="AE610" s="628"/>
      <c r="AF610" s="628"/>
      <c r="AG610" s="628"/>
      <c r="AH610" s="627" t="e">
        <f>'報告書（事業主控）記載用'!#REF!</f>
        <v>#REF!</v>
      </c>
      <c r="AI610" s="628"/>
      <c r="AJ610" s="628"/>
      <c r="AK610" s="629"/>
      <c r="AL610" s="494" t="e">
        <f>'報告書（事業主控）記載用'!#REF!</f>
        <v>#REF!</v>
      </c>
      <c r="AM610" s="625"/>
      <c r="AN610" s="623" t="e">
        <f>'報告書（事業主控）記載用'!#REF!</f>
        <v>#REF!</v>
      </c>
      <c r="AO610" s="624"/>
      <c r="AP610" s="624"/>
      <c r="AQ610" s="624"/>
      <c r="AR610" s="624"/>
      <c r="AS610" s="240"/>
    </row>
    <row r="611" spans="2:45" ht="18" customHeight="1">
      <c r="B611" s="407" t="s">
        <v>337</v>
      </c>
      <c r="C611" s="518"/>
      <c r="D611" s="518"/>
      <c r="E611" s="519"/>
      <c r="F611" s="635" t="e">
        <f>'報告書（事業主控）記載用'!#REF!</f>
        <v>#REF!</v>
      </c>
      <c r="G611" s="636"/>
      <c r="H611" s="636"/>
      <c r="I611" s="636"/>
      <c r="J611" s="636"/>
      <c r="K611" s="636"/>
      <c r="L611" s="636"/>
      <c r="M611" s="636"/>
      <c r="N611" s="637"/>
      <c r="O611" s="407" t="s">
        <v>338</v>
      </c>
      <c r="P611" s="518"/>
      <c r="Q611" s="518"/>
      <c r="R611" s="518"/>
      <c r="S611" s="518"/>
      <c r="T611" s="518"/>
      <c r="U611" s="519"/>
      <c r="V611" s="630" t="e">
        <f>'報告書（事業主控）記載用'!#REF!</f>
        <v>#REF!</v>
      </c>
      <c r="W611" s="631"/>
      <c r="X611" s="631"/>
      <c r="Y611" s="632"/>
      <c r="Z611" s="285"/>
      <c r="AA611" s="286"/>
      <c r="AB611" s="286"/>
      <c r="AC611" s="284"/>
      <c r="AD611" s="285"/>
      <c r="AE611" s="286"/>
      <c r="AF611" s="286"/>
      <c r="AG611" s="284"/>
      <c r="AH611" s="630" t="e">
        <f>'報告書（事業主控）記載用'!#REF!</f>
        <v>#REF!</v>
      </c>
      <c r="AI611" s="631"/>
      <c r="AJ611" s="631"/>
      <c r="AK611" s="632"/>
      <c r="AL611" s="285"/>
      <c r="AM611" s="287"/>
      <c r="AN611" s="630" t="e">
        <f>'報告書（事業主控）記載用'!#REF!</f>
        <v>#REF!</v>
      </c>
      <c r="AO611" s="631"/>
      <c r="AP611" s="631"/>
      <c r="AQ611" s="631"/>
      <c r="AR611" s="631"/>
      <c r="AS611" s="288"/>
    </row>
    <row r="612" spans="2:45" ht="18" customHeight="1">
      <c r="B612" s="520"/>
      <c r="C612" s="521"/>
      <c r="D612" s="521"/>
      <c r="E612" s="522"/>
      <c r="F612" s="638"/>
      <c r="G612" s="639"/>
      <c r="H612" s="639"/>
      <c r="I612" s="639"/>
      <c r="J612" s="639"/>
      <c r="K612" s="639"/>
      <c r="L612" s="639"/>
      <c r="M612" s="639"/>
      <c r="N612" s="640"/>
      <c r="O612" s="520"/>
      <c r="P612" s="521"/>
      <c r="Q612" s="521"/>
      <c r="R612" s="521"/>
      <c r="S612" s="521"/>
      <c r="T612" s="521"/>
      <c r="U612" s="522"/>
      <c r="V612" s="513" t="e">
        <f>'報告書（事業主控）記載用'!#REF!</f>
        <v>#REF!</v>
      </c>
      <c r="W612" s="516"/>
      <c r="X612" s="516"/>
      <c r="Y612" s="534"/>
      <c r="Z612" s="513" t="e">
        <f>'報告書（事業主控）記載用'!#REF!</f>
        <v>#REF!</v>
      </c>
      <c r="AA612" s="514"/>
      <c r="AB612" s="514"/>
      <c r="AC612" s="515"/>
      <c r="AD612" s="513" t="e">
        <f>'報告書（事業主控）記載用'!#REF!</f>
        <v>#REF!</v>
      </c>
      <c r="AE612" s="514"/>
      <c r="AF612" s="514"/>
      <c r="AG612" s="515"/>
      <c r="AH612" s="513" t="e">
        <f>'報告書（事業主控）記載用'!#REF!</f>
        <v>#REF!</v>
      </c>
      <c r="AI612" s="492"/>
      <c r="AJ612" s="492"/>
      <c r="AK612" s="492"/>
      <c r="AL612" s="289"/>
      <c r="AM612" s="290"/>
      <c r="AN612" s="513" t="e">
        <f>'報告書（事業主控）記載用'!#REF!</f>
        <v>#REF!</v>
      </c>
      <c r="AO612" s="516"/>
      <c r="AP612" s="516"/>
      <c r="AQ612" s="516"/>
      <c r="AR612" s="516"/>
      <c r="AS612" s="291"/>
    </row>
    <row r="613" spans="2:45" ht="18" customHeight="1">
      <c r="B613" s="523"/>
      <c r="C613" s="524"/>
      <c r="D613" s="524"/>
      <c r="E613" s="525"/>
      <c r="F613" s="641"/>
      <c r="G613" s="642"/>
      <c r="H613" s="642"/>
      <c r="I613" s="642"/>
      <c r="J613" s="642"/>
      <c r="K613" s="642"/>
      <c r="L613" s="642"/>
      <c r="M613" s="642"/>
      <c r="N613" s="643"/>
      <c r="O613" s="523"/>
      <c r="P613" s="524"/>
      <c r="Q613" s="524"/>
      <c r="R613" s="524"/>
      <c r="S613" s="524"/>
      <c r="T613" s="524"/>
      <c r="U613" s="525"/>
      <c r="V613" s="623" t="e">
        <f>'報告書（事業主控）記載用'!#REF!</f>
        <v>#REF!</v>
      </c>
      <c r="W613" s="624"/>
      <c r="X613" s="624"/>
      <c r="Y613" s="626"/>
      <c r="Z613" s="623" t="e">
        <f>'報告書（事業主控）記載用'!#REF!</f>
        <v>#REF!</v>
      </c>
      <c r="AA613" s="624"/>
      <c r="AB613" s="624"/>
      <c r="AC613" s="626"/>
      <c r="AD613" s="623" t="e">
        <f>'報告書（事業主控）記載用'!#REF!</f>
        <v>#REF!</v>
      </c>
      <c r="AE613" s="624"/>
      <c r="AF613" s="624"/>
      <c r="AG613" s="626"/>
      <c r="AH613" s="623" t="e">
        <f>'報告書（事業主控）記載用'!#REF!</f>
        <v>#REF!</v>
      </c>
      <c r="AI613" s="624"/>
      <c r="AJ613" s="624"/>
      <c r="AK613" s="626"/>
      <c r="AL613" s="239"/>
      <c r="AM613" s="240"/>
      <c r="AN613" s="623" t="e">
        <f>'報告書（事業主控）記載用'!#REF!</f>
        <v>#REF!</v>
      </c>
      <c r="AO613" s="624"/>
      <c r="AP613" s="624"/>
      <c r="AQ613" s="624"/>
      <c r="AR613" s="624"/>
      <c r="AS613" s="240"/>
    </row>
    <row r="614" spans="2:45" ht="18" customHeight="1">
      <c r="AN614" s="622" t="e">
        <f>_xlfn.SINGLE('報告書（事業主控）記載用'!#REF!)</f>
        <v>#REF!</v>
      </c>
      <c r="AO614" s="622"/>
      <c r="AP614" s="622"/>
      <c r="AQ614" s="622"/>
      <c r="AR614" s="622"/>
    </row>
    <row r="615" spans="2:45" ht="31.9" customHeight="1">
      <c r="AN615" s="38"/>
      <c r="AO615" s="38"/>
      <c r="AP615" s="38"/>
      <c r="AQ615" s="38"/>
      <c r="AR615" s="38"/>
    </row>
    <row r="616" spans="2:45" ht="7.5" customHeight="1">
      <c r="X616" s="3"/>
      <c r="Y616" s="3"/>
    </row>
    <row r="617" spans="2:45" ht="10.5" customHeight="1">
      <c r="X617" s="3"/>
      <c r="Y617" s="3"/>
    </row>
    <row r="618" spans="2:45" ht="5.25" customHeight="1">
      <c r="X618" s="3"/>
      <c r="Y618" s="3"/>
    </row>
    <row r="619" spans="2:45" ht="5.25" customHeight="1">
      <c r="X619" s="3"/>
      <c r="Y619" s="3"/>
    </row>
    <row r="620" spans="2:45" ht="5.25" customHeight="1">
      <c r="X620" s="3"/>
      <c r="Y620" s="3"/>
    </row>
    <row r="621" spans="2:45" ht="5.25" customHeight="1">
      <c r="X621" s="3"/>
      <c r="Y621" s="3"/>
    </row>
    <row r="622" spans="2:45" ht="17.25" customHeight="1">
      <c r="B622" s="2" t="s">
        <v>35</v>
      </c>
      <c r="S622" s="9"/>
      <c r="T622" s="9"/>
      <c r="U622" s="9"/>
      <c r="V622" s="9"/>
      <c r="W622" s="9"/>
      <c r="AL622" s="26"/>
      <c r="AM622" s="26"/>
      <c r="AN622" s="26"/>
      <c r="AO622" s="26"/>
    </row>
    <row r="623" spans="2:45" ht="12.75" customHeight="1">
      <c r="M623" s="27"/>
      <c r="N623" s="27"/>
      <c r="O623" s="27"/>
      <c r="P623" s="27"/>
      <c r="Q623" s="27"/>
      <c r="R623" s="27"/>
      <c r="S623" s="27"/>
      <c r="T623" s="28"/>
      <c r="U623" s="28"/>
      <c r="V623" s="28"/>
      <c r="W623" s="28"/>
      <c r="X623" s="28"/>
      <c r="Y623" s="28"/>
      <c r="Z623" s="28"/>
      <c r="AA623" s="27"/>
      <c r="AB623" s="27"/>
      <c r="AC623" s="27"/>
      <c r="AL623" s="26"/>
      <c r="AM623" s="389" t="s">
        <v>267</v>
      </c>
      <c r="AN623" s="617"/>
      <c r="AO623" s="617"/>
      <c r="AP623" s="618"/>
    </row>
    <row r="624" spans="2:45" ht="12.75" customHeight="1">
      <c r="M624" s="27"/>
      <c r="N624" s="27"/>
      <c r="O624" s="27"/>
      <c r="P624" s="27"/>
      <c r="Q624" s="27"/>
      <c r="R624" s="27"/>
      <c r="S624" s="27"/>
      <c r="T624" s="28"/>
      <c r="U624" s="28"/>
      <c r="V624" s="28"/>
      <c r="W624" s="28"/>
      <c r="X624" s="28"/>
      <c r="Y624" s="28"/>
      <c r="Z624" s="28"/>
      <c r="AA624" s="27"/>
      <c r="AB624" s="27"/>
      <c r="AC624" s="27"/>
      <c r="AL624" s="26"/>
      <c r="AM624" s="619"/>
      <c r="AN624" s="620"/>
      <c r="AO624" s="620"/>
      <c r="AP624" s="621"/>
    </row>
    <row r="625" spans="2:45" ht="12.75" customHeight="1">
      <c r="M625" s="27"/>
      <c r="N625" s="27"/>
      <c r="O625" s="27"/>
      <c r="P625" s="27"/>
      <c r="Q625" s="27"/>
      <c r="R625" s="27"/>
      <c r="S625" s="27"/>
      <c r="T625" s="27"/>
      <c r="U625" s="27"/>
      <c r="V625" s="27"/>
      <c r="W625" s="27"/>
      <c r="X625" s="27"/>
      <c r="Y625" s="27"/>
      <c r="Z625" s="27"/>
      <c r="AA625" s="27"/>
      <c r="AB625" s="27"/>
      <c r="AC625" s="27"/>
      <c r="AL625" s="26"/>
      <c r="AM625" s="26"/>
      <c r="AN625" s="270"/>
      <c r="AO625" s="270"/>
    </row>
    <row r="626" spans="2:45" ht="6" customHeight="1">
      <c r="M626" s="27"/>
      <c r="N626" s="27"/>
      <c r="O626" s="27"/>
      <c r="P626" s="27"/>
      <c r="Q626" s="27"/>
      <c r="R626" s="27"/>
      <c r="S626" s="27"/>
      <c r="T626" s="27"/>
      <c r="U626" s="27"/>
      <c r="V626" s="27"/>
      <c r="W626" s="27"/>
      <c r="X626" s="27"/>
      <c r="Y626" s="27"/>
      <c r="Z626" s="27"/>
      <c r="AA626" s="27"/>
      <c r="AB626" s="27"/>
      <c r="AC626" s="27"/>
      <c r="AL626" s="26"/>
      <c r="AM626" s="26"/>
    </row>
    <row r="627" spans="2:45" ht="12.75" customHeight="1">
      <c r="B627" s="403" t="s">
        <v>2</v>
      </c>
      <c r="C627" s="404"/>
      <c r="D627" s="404"/>
      <c r="E627" s="404"/>
      <c r="F627" s="404"/>
      <c r="G627" s="404"/>
      <c r="H627" s="404"/>
      <c r="I627" s="404"/>
      <c r="J627" s="408" t="s">
        <v>10</v>
      </c>
      <c r="K627" s="408"/>
      <c r="L627" s="271" t="s">
        <v>3</v>
      </c>
      <c r="M627" s="408" t="s">
        <v>11</v>
      </c>
      <c r="N627" s="408"/>
      <c r="O627" s="409" t="s">
        <v>12</v>
      </c>
      <c r="P627" s="408"/>
      <c r="Q627" s="408"/>
      <c r="R627" s="408"/>
      <c r="S627" s="408"/>
      <c r="T627" s="408"/>
      <c r="U627" s="408" t="s">
        <v>13</v>
      </c>
      <c r="V627" s="408"/>
      <c r="W627" s="408"/>
      <c r="AD627" s="11"/>
      <c r="AE627" s="11"/>
      <c r="AF627" s="11"/>
      <c r="AG627" s="11"/>
      <c r="AH627" s="11"/>
      <c r="AI627" s="11"/>
      <c r="AJ627" s="11"/>
      <c r="AL627" s="543">
        <f>$AL$9</f>
        <v>0</v>
      </c>
      <c r="AM627" s="411"/>
      <c r="AN627" s="478" t="s">
        <v>4</v>
      </c>
      <c r="AO627" s="478"/>
      <c r="AP627" s="411">
        <v>16</v>
      </c>
      <c r="AQ627" s="411"/>
      <c r="AR627" s="478" t="s">
        <v>5</v>
      </c>
      <c r="AS627" s="481"/>
    </row>
    <row r="628" spans="2:45" ht="13.9" customHeight="1">
      <c r="B628" s="404"/>
      <c r="C628" s="404"/>
      <c r="D628" s="404"/>
      <c r="E628" s="404"/>
      <c r="F628" s="404"/>
      <c r="G628" s="404"/>
      <c r="H628" s="404"/>
      <c r="I628" s="404"/>
      <c r="J628" s="591">
        <f>$J$10</f>
        <v>0</v>
      </c>
      <c r="K628" s="579">
        <f>$K$10</f>
        <v>0</v>
      </c>
      <c r="L628" s="593">
        <f>$L$10</f>
        <v>0</v>
      </c>
      <c r="M628" s="582">
        <f>$M$10</f>
        <v>0</v>
      </c>
      <c r="N628" s="579">
        <f>$N$10</f>
        <v>0</v>
      </c>
      <c r="O628" s="582">
        <f>$O$10</f>
        <v>0</v>
      </c>
      <c r="P628" s="544">
        <f>$P$10</f>
        <v>0</v>
      </c>
      <c r="Q628" s="544">
        <f>$Q$10</f>
        <v>0</v>
      </c>
      <c r="R628" s="544">
        <f>$R$10</f>
        <v>0</v>
      </c>
      <c r="S628" s="544">
        <f>$S$10</f>
        <v>0</v>
      </c>
      <c r="T628" s="579">
        <f>$T$10</f>
        <v>0</v>
      </c>
      <c r="U628" s="582">
        <f>$U$10</f>
        <v>0</v>
      </c>
      <c r="V628" s="544">
        <f>$V$10</f>
        <v>0</v>
      </c>
      <c r="W628" s="579">
        <f>$W$10</f>
        <v>0</v>
      </c>
      <c r="AD628" s="11"/>
      <c r="AE628" s="11"/>
      <c r="AF628" s="11"/>
      <c r="AG628" s="11"/>
      <c r="AH628" s="11"/>
      <c r="AI628" s="11"/>
      <c r="AJ628" s="11"/>
      <c r="AL628" s="412"/>
      <c r="AM628" s="413"/>
      <c r="AN628" s="479"/>
      <c r="AO628" s="479"/>
      <c r="AP628" s="413"/>
      <c r="AQ628" s="413"/>
      <c r="AR628" s="479"/>
      <c r="AS628" s="482"/>
    </row>
    <row r="629" spans="2:45" ht="9" customHeight="1">
      <c r="B629" s="404"/>
      <c r="C629" s="404"/>
      <c r="D629" s="404"/>
      <c r="E629" s="404"/>
      <c r="F629" s="404"/>
      <c r="G629" s="404"/>
      <c r="H629" s="404"/>
      <c r="I629" s="404"/>
      <c r="J629" s="592"/>
      <c r="K629" s="580"/>
      <c r="L629" s="594"/>
      <c r="M629" s="583"/>
      <c r="N629" s="580"/>
      <c r="O629" s="583"/>
      <c r="P629" s="545"/>
      <c r="Q629" s="545"/>
      <c r="R629" s="545"/>
      <c r="S629" s="545"/>
      <c r="T629" s="580"/>
      <c r="U629" s="583"/>
      <c r="V629" s="545"/>
      <c r="W629" s="580"/>
      <c r="AD629" s="11"/>
      <c r="AE629" s="11"/>
      <c r="AF629" s="11"/>
      <c r="AG629" s="11"/>
      <c r="AH629" s="11"/>
      <c r="AI629" s="11"/>
      <c r="AJ629" s="11"/>
      <c r="AL629" s="414"/>
      <c r="AM629" s="415"/>
      <c r="AN629" s="480"/>
      <c r="AO629" s="480"/>
      <c r="AP629" s="415"/>
      <c r="AQ629" s="415"/>
      <c r="AR629" s="480"/>
      <c r="AS629" s="483"/>
    </row>
    <row r="630" spans="2:45" ht="6" customHeight="1">
      <c r="B630" s="406"/>
      <c r="C630" s="406"/>
      <c r="D630" s="406"/>
      <c r="E630" s="406"/>
      <c r="F630" s="406"/>
      <c r="G630" s="406"/>
      <c r="H630" s="406"/>
      <c r="I630" s="406"/>
      <c r="J630" s="592"/>
      <c r="K630" s="581"/>
      <c r="L630" s="595"/>
      <c r="M630" s="584"/>
      <c r="N630" s="581"/>
      <c r="O630" s="584"/>
      <c r="P630" s="546"/>
      <c r="Q630" s="546"/>
      <c r="R630" s="546"/>
      <c r="S630" s="546"/>
      <c r="T630" s="581"/>
      <c r="U630" s="584"/>
      <c r="V630" s="546"/>
      <c r="W630" s="581"/>
    </row>
    <row r="631" spans="2:45" ht="15" customHeight="1">
      <c r="B631" s="457" t="s">
        <v>36</v>
      </c>
      <c r="C631" s="458"/>
      <c r="D631" s="458"/>
      <c r="E631" s="458"/>
      <c r="F631" s="458"/>
      <c r="G631" s="458"/>
      <c r="H631" s="458"/>
      <c r="I631" s="459"/>
      <c r="J631" s="457" t="s">
        <v>6</v>
      </c>
      <c r="K631" s="458"/>
      <c r="L631" s="458"/>
      <c r="M631" s="458"/>
      <c r="N631" s="466"/>
      <c r="O631" s="469" t="s">
        <v>37</v>
      </c>
      <c r="P631" s="458"/>
      <c r="Q631" s="458"/>
      <c r="R631" s="458"/>
      <c r="S631" s="458"/>
      <c r="T631" s="458"/>
      <c r="U631" s="459"/>
      <c r="V631" s="272" t="s">
        <v>348</v>
      </c>
      <c r="W631" s="273"/>
      <c r="X631" s="273"/>
      <c r="Y631" s="472" t="s">
        <v>349</v>
      </c>
      <c r="Z631" s="472"/>
      <c r="AA631" s="472"/>
      <c r="AB631" s="472"/>
      <c r="AC631" s="472"/>
      <c r="AD631" s="472"/>
      <c r="AE631" s="472"/>
      <c r="AF631" s="472"/>
      <c r="AG631" s="472"/>
      <c r="AH631" s="472"/>
      <c r="AI631" s="273"/>
      <c r="AJ631" s="273"/>
      <c r="AK631" s="274"/>
      <c r="AL631" s="596" t="s">
        <v>310</v>
      </c>
      <c r="AM631" s="596"/>
      <c r="AN631" s="473" t="s">
        <v>350</v>
      </c>
      <c r="AO631" s="473"/>
      <c r="AP631" s="473"/>
      <c r="AQ631" s="473"/>
      <c r="AR631" s="473"/>
      <c r="AS631" s="474"/>
    </row>
    <row r="632" spans="2:45" ht="13.9" customHeight="1">
      <c r="B632" s="460"/>
      <c r="C632" s="461"/>
      <c r="D632" s="461"/>
      <c r="E632" s="461"/>
      <c r="F632" s="461"/>
      <c r="G632" s="461"/>
      <c r="H632" s="461"/>
      <c r="I632" s="462"/>
      <c r="J632" s="460"/>
      <c r="K632" s="461"/>
      <c r="L632" s="461"/>
      <c r="M632" s="461"/>
      <c r="N632" s="467"/>
      <c r="O632" s="470"/>
      <c r="P632" s="461"/>
      <c r="Q632" s="461"/>
      <c r="R632" s="461"/>
      <c r="S632" s="461"/>
      <c r="T632" s="461"/>
      <c r="U632" s="462"/>
      <c r="V632" s="420" t="s">
        <v>7</v>
      </c>
      <c r="W632" s="421"/>
      <c r="X632" s="421"/>
      <c r="Y632" s="422"/>
      <c r="Z632" s="426" t="s">
        <v>16</v>
      </c>
      <c r="AA632" s="427"/>
      <c r="AB632" s="427"/>
      <c r="AC632" s="428"/>
      <c r="AD632" s="432" t="s">
        <v>17</v>
      </c>
      <c r="AE632" s="433"/>
      <c r="AF632" s="433"/>
      <c r="AG632" s="434"/>
      <c r="AH632" s="660" t="s">
        <v>60</v>
      </c>
      <c r="AI632" s="478"/>
      <c r="AJ632" s="478"/>
      <c r="AK632" s="481"/>
      <c r="AL632" s="597" t="s">
        <v>38</v>
      </c>
      <c r="AM632" s="597"/>
      <c r="AN632" s="448" t="s">
        <v>19</v>
      </c>
      <c r="AO632" s="449"/>
      <c r="AP632" s="449"/>
      <c r="AQ632" s="449"/>
      <c r="AR632" s="450"/>
      <c r="AS632" s="451"/>
    </row>
    <row r="633" spans="2:45" ht="13.9" customHeight="1">
      <c r="B633" s="463"/>
      <c r="C633" s="464"/>
      <c r="D633" s="464"/>
      <c r="E633" s="464"/>
      <c r="F633" s="464"/>
      <c r="G633" s="464"/>
      <c r="H633" s="464"/>
      <c r="I633" s="465"/>
      <c r="J633" s="463"/>
      <c r="K633" s="464"/>
      <c r="L633" s="464"/>
      <c r="M633" s="464"/>
      <c r="N633" s="468"/>
      <c r="O633" s="471"/>
      <c r="P633" s="464"/>
      <c r="Q633" s="464"/>
      <c r="R633" s="464"/>
      <c r="S633" s="464"/>
      <c r="T633" s="464"/>
      <c r="U633" s="465"/>
      <c r="V633" s="423"/>
      <c r="W633" s="424"/>
      <c r="X633" s="424"/>
      <c r="Y633" s="425"/>
      <c r="Z633" s="429"/>
      <c r="AA633" s="430"/>
      <c r="AB633" s="430"/>
      <c r="AC633" s="431"/>
      <c r="AD633" s="435"/>
      <c r="AE633" s="436"/>
      <c r="AF633" s="436"/>
      <c r="AG633" s="437"/>
      <c r="AH633" s="661"/>
      <c r="AI633" s="480"/>
      <c r="AJ633" s="480"/>
      <c r="AK633" s="483"/>
      <c r="AL633" s="598"/>
      <c r="AM633" s="598"/>
      <c r="AN633" s="454"/>
      <c r="AO633" s="454"/>
      <c r="AP633" s="454"/>
      <c r="AQ633" s="454"/>
      <c r="AR633" s="454"/>
      <c r="AS633" s="455"/>
    </row>
    <row r="634" spans="2:45" ht="18" customHeight="1">
      <c r="B634" s="653" t="e">
        <f>'報告書（事業主控）記載用'!#REF!</f>
        <v>#REF!</v>
      </c>
      <c r="C634" s="654"/>
      <c r="D634" s="654"/>
      <c r="E634" s="654"/>
      <c r="F634" s="654"/>
      <c r="G634" s="654"/>
      <c r="H634" s="654"/>
      <c r="I634" s="655"/>
      <c r="J634" s="653" t="e">
        <f>'報告書（事業主控）記載用'!#REF!</f>
        <v>#REF!</v>
      </c>
      <c r="K634" s="654"/>
      <c r="L634" s="654"/>
      <c r="M634" s="654"/>
      <c r="N634" s="656"/>
      <c r="O634" s="277" t="e">
        <f>'報告書（事業主控）記載用'!#REF!</f>
        <v>#REF!</v>
      </c>
      <c r="P634" s="278" t="s">
        <v>31</v>
      </c>
      <c r="Q634" s="277" t="e">
        <f>'報告書（事業主控）記載用'!#REF!</f>
        <v>#REF!</v>
      </c>
      <c r="R634" s="278" t="s">
        <v>32</v>
      </c>
      <c r="S634" s="277" t="e">
        <f>'報告書（事業主控）記載用'!#REF!</f>
        <v>#REF!</v>
      </c>
      <c r="T634" s="506" t="s">
        <v>33</v>
      </c>
      <c r="U634" s="506"/>
      <c r="V634" s="633" t="e">
        <f>'報告書（事業主控）記載用'!#REF!</f>
        <v>#REF!</v>
      </c>
      <c r="W634" s="634"/>
      <c r="X634" s="634"/>
      <c r="Y634" s="279" t="s">
        <v>8</v>
      </c>
      <c r="Z634" s="285"/>
      <c r="AA634" s="286"/>
      <c r="AB634" s="286"/>
      <c r="AC634" s="279" t="s">
        <v>8</v>
      </c>
      <c r="AD634" s="285"/>
      <c r="AE634" s="286"/>
      <c r="AF634" s="286"/>
      <c r="AG634" s="282" t="s">
        <v>8</v>
      </c>
      <c r="AH634" s="657" t="e">
        <f>'報告書（事業主控）記載用'!#REF!</f>
        <v>#REF!</v>
      </c>
      <c r="AI634" s="658"/>
      <c r="AJ634" s="658"/>
      <c r="AK634" s="659"/>
      <c r="AL634" s="285"/>
      <c r="AM634" s="287"/>
      <c r="AN634" s="630" t="e">
        <f>'報告書（事業主控）記載用'!#REF!</f>
        <v>#REF!</v>
      </c>
      <c r="AO634" s="631"/>
      <c r="AP634" s="631"/>
      <c r="AQ634" s="631"/>
      <c r="AR634" s="631"/>
      <c r="AS634" s="282" t="s">
        <v>8</v>
      </c>
    </row>
    <row r="635" spans="2:45" ht="18" customHeight="1">
      <c r="B635" s="647"/>
      <c r="C635" s="648"/>
      <c r="D635" s="648"/>
      <c r="E635" s="648"/>
      <c r="F635" s="648"/>
      <c r="G635" s="648"/>
      <c r="H635" s="648"/>
      <c r="I635" s="649"/>
      <c r="J635" s="647"/>
      <c r="K635" s="648"/>
      <c r="L635" s="648"/>
      <c r="M635" s="648"/>
      <c r="N635" s="651"/>
      <c r="O635" s="33" t="e">
        <f>'報告書（事業主控）記載用'!#REF!</f>
        <v>#REF!</v>
      </c>
      <c r="P635" s="237" t="s">
        <v>31</v>
      </c>
      <c r="Q635" s="33" t="e">
        <f>'報告書（事業主控）記載用'!#REF!</f>
        <v>#REF!</v>
      </c>
      <c r="R635" s="237" t="s">
        <v>32</v>
      </c>
      <c r="S635" s="33" t="e">
        <f>'報告書（事業主控）記載用'!#REF!</f>
        <v>#REF!</v>
      </c>
      <c r="T635" s="652" t="s">
        <v>34</v>
      </c>
      <c r="U635" s="652"/>
      <c r="V635" s="623" t="e">
        <f>'報告書（事業主控）記載用'!#REF!</f>
        <v>#REF!</v>
      </c>
      <c r="W635" s="624"/>
      <c r="X635" s="624"/>
      <c r="Y635" s="624"/>
      <c r="Z635" s="623" t="e">
        <f>'報告書（事業主控）記載用'!#REF!</f>
        <v>#REF!</v>
      </c>
      <c r="AA635" s="624"/>
      <c r="AB635" s="624"/>
      <c r="AC635" s="624"/>
      <c r="AD635" s="623" t="e">
        <f>'報告書（事業主控）記載用'!#REF!</f>
        <v>#REF!</v>
      </c>
      <c r="AE635" s="624"/>
      <c r="AF635" s="624"/>
      <c r="AG635" s="626"/>
      <c r="AH635" s="623" t="e">
        <f>'報告書（事業主控）記載用'!#REF!</f>
        <v>#REF!</v>
      </c>
      <c r="AI635" s="624"/>
      <c r="AJ635" s="624"/>
      <c r="AK635" s="626"/>
      <c r="AL635" s="494" t="e">
        <f>'報告書（事業主控）記載用'!#REF!</f>
        <v>#REF!</v>
      </c>
      <c r="AM635" s="625"/>
      <c r="AN635" s="623" t="e">
        <f>'報告書（事業主控）記載用'!#REF!</f>
        <v>#REF!</v>
      </c>
      <c r="AO635" s="624"/>
      <c r="AP635" s="624"/>
      <c r="AQ635" s="624"/>
      <c r="AR635" s="624"/>
      <c r="AS635" s="240"/>
    </row>
    <row r="636" spans="2:45" ht="18" customHeight="1">
      <c r="B636" s="644" t="e">
        <f>'報告書（事業主控）記載用'!#REF!</f>
        <v>#REF!</v>
      </c>
      <c r="C636" s="645"/>
      <c r="D636" s="645"/>
      <c r="E636" s="645"/>
      <c r="F636" s="645"/>
      <c r="G636" s="645"/>
      <c r="H636" s="645"/>
      <c r="I636" s="646"/>
      <c r="J636" s="644" t="e">
        <f>'報告書（事業主控）記載用'!#REF!</f>
        <v>#REF!</v>
      </c>
      <c r="K636" s="645"/>
      <c r="L636" s="645"/>
      <c r="M636" s="645"/>
      <c r="N636" s="650"/>
      <c r="O636" s="32" t="e">
        <f>'報告書（事業主控）記載用'!#REF!</f>
        <v>#REF!</v>
      </c>
      <c r="P636" s="11" t="s">
        <v>31</v>
      </c>
      <c r="Q636" s="32" t="e">
        <f>'報告書（事業主控）記載用'!#REF!</f>
        <v>#REF!</v>
      </c>
      <c r="R636" s="11" t="s">
        <v>32</v>
      </c>
      <c r="S636" s="32" t="e">
        <f>'報告書（事業主控）記載用'!#REF!</f>
        <v>#REF!</v>
      </c>
      <c r="T636" s="512" t="s">
        <v>33</v>
      </c>
      <c r="U636" s="512"/>
      <c r="V636" s="633" t="e">
        <f>'報告書（事業主控）記載用'!#REF!</f>
        <v>#REF!</v>
      </c>
      <c r="W636" s="634"/>
      <c r="X636" s="634"/>
      <c r="Y636" s="284"/>
      <c r="Z636" s="285"/>
      <c r="AA636" s="286"/>
      <c r="AB636" s="286"/>
      <c r="AC636" s="284"/>
      <c r="AD636" s="285"/>
      <c r="AE636" s="286"/>
      <c r="AF636" s="286"/>
      <c r="AG636" s="284"/>
      <c r="AH636" s="630" t="e">
        <f>'報告書（事業主控）記載用'!#REF!</f>
        <v>#REF!</v>
      </c>
      <c r="AI636" s="631"/>
      <c r="AJ636" s="631"/>
      <c r="AK636" s="632"/>
      <c r="AL636" s="285"/>
      <c r="AM636" s="287"/>
      <c r="AN636" s="630" t="e">
        <f>'報告書（事業主控）記載用'!#REF!</f>
        <v>#REF!</v>
      </c>
      <c r="AO636" s="631"/>
      <c r="AP636" s="631"/>
      <c r="AQ636" s="631"/>
      <c r="AR636" s="631"/>
      <c r="AS636" s="288"/>
    </row>
    <row r="637" spans="2:45" ht="18" customHeight="1">
      <c r="B637" s="647"/>
      <c r="C637" s="648"/>
      <c r="D637" s="648"/>
      <c r="E637" s="648"/>
      <c r="F637" s="648"/>
      <c r="G637" s="648"/>
      <c r="H637" s="648"/>
      <c r="I637" s="649"/>
      <c r="J637" s="647"/>
      <c r="K637" s="648"/>
      <c r="L637" s="648"/>
      <c r="M637" s="648"/>
      <c r="N637" s="651"/>
      <c r="O637" s="33" t="e">
        <f>'報告書（事業主控）記載用'!#REF!</f>
        <v>#REF!</v>
      </c>
      <c r="P637" s="237" t="s">
        <v>31</v>
      </c>
      <c r="Q637" s="33" t="e">
        <f>'報告書（事業主控）記載用'!#REF!</f>
        <v>#REF!</v>
      </c>
      <c r="R637" s="237" t="s">
        <v>32</v>
      </c>
      <c r="S637" s="33" t="e">
        <f>'報告書（事業主控）記載用'!#REF!</f>
        <v>#REF!</v>
      </c>
      <c r="T637" s="652" t="s">
        <v>34</v>
      </c>
      <c r="U637" s="652"/>
      <c r="V637" s="627" t="e">
        <f>'報告書（事業主控）記載用'!#REF!</f>
        <v>#REF!</v>
      </c>
      <c r="W637" s="628"/>
      <c r="X637" s="628"/>
      <c r="Y637" s="628"/>
      <c r="Z637" s="627" t="e">
        <f>'報告書（事業主控）記載用'!#REF!</f>
        <v>#REF!</v>
      </c>
      <c r="AA637" s="628"/>
      <c r="AB637" s="628"/>
      <c r="AC637" s="628"/>
      <c r="AD637" s="627" t="e">
        <f>'報告書（事業主控）記載用'!#REF!</f>
        <v>#REF!</v>
      </c>
      <c r="AE637" s="628"/>
      <c r="AF637" s="628"/>
      <c r="AG637" s="628"/>
      <c r="AH637" s="627" t="e">
        <f>'報告書（事業主控）記載用'!#REF!</f>
        <v>#REF!</v>
      </c>
      <c r="AI637" s="628"/>
      <c r="AJ637" s="628"/>
      <c r="AK637" s="629"/>
      <c r="AL637" s="494" t="e">
        <f>'報告書（事業主控）記載用'!#REF!</f>
        <v>#REF!</v>
      </c>
      <c r="AM637" s="625"/>
      <c r="AN637" s="623" t="e">
        <f>'報告書（事業主控）記載用'!#REF!</f>
        <v>#REF!</v>
      </c>
      <c r="AO637" s="624"/>
      <c r="AP637" s="624"/>
      <c r="AQ637" s="624"/>
      <c r="AR637" s="624"/>
      <c r="AS637" s="240"/>
    </row>
    <row r="638" spans="2:45" ht="18" customHeight="1">
      <c r="B638" s="644" t="e">
        <f>'報告書（事業主控）記載用'!#REF!</f>
        <v>#REF!</v>
      </c>
      <c r="C638" s="645"/>
      <c r="D638" s="645"/>
      <c r="E638" s="645"/>
      <c r="F638" s="645"/>
      <c r="G638" s="645"/>
      <c r="H638" s="645"/>
      <c r="I638" s="646"/>
      <c r="J638" s="644" t="e">
        <f>'報告書（事業主控）記載用'!#REF!</f>
        <v>#REF!</v>
      </c>
      <c r="K638" s="645"/>
      <c r="L638" s="645"/>
      <c r="M638" s="645"/>
      <c r="N638" s="650"/>
      <c r="O638" s="32" t="e">
        <f>'報告書（事業主控）記載用'!#REF!</f>
        <v>#REF!</v>
      </c>
      <c r="P638" s="11" t="s">
        <v>31</v>
      </c>
      <c r="Q638" s="32" t="e">
        <f>'報告書（事業主控）記載用'!#REF!</f>
        <v>#REF!</v>
      </c>
      <c r="R638" s="11" t="s">
        <v>32</v>
      </c>
      <c r="S638" s="32" t="e">
        <f>'報告書（事業主控）記載用'!#REF!</f>
        <v>#REF!</v>
      </c>
      <c r="T638" s="512" t="s">
        <v>33</v>
      </c>
      <c r="U638" s="512"/>
      <c r="V638" s="633" t="e">
        <f>'報告書（事業主控）記載用'!#REF!</f>
        <v>#REF!</v>
      </c>
      <c r="W638" s="634"/>
      <c r="X638" s="634"/>
      <c r="Y638" s="284"/>
      <c r="Z638" s="285"/>
      <c r="AA638" s="286"/>
      <c r="AB638" s="286"/>
      <c r="AC638" s="284"/>
      <c r="AD638" s="285"/>
      <c r="AE638" s="286"/>
      <c r="AF638" s="286"/>
      <c r="AG638" s="284"/>
      <c r="AH638" s="630" t="e">
        <f>'報告書（事業主控）記載用'!#REF!</f>
        <v>#REF!</v>
      </c>
      <c r="AI638" s="631"/>
      <c r="AJ638" s="631"/>
      <c r="AK638" s="632"/>
      <c r="AL638" s="285"/>
      <c r="AM638" s="287"/>
      <c r="AN638" s="630" t="e">
        <f>'報告書（事業主控）記載用'!#REF!</f>
        <v>#REF!</v>
      </c>
      <c r="AO638" s="631"/>
      <c r="AP638" s="631"/>
      <c r="AQ638" s="631"/>
      <c r="AR638" s="631"/>
      <c r="AS638" s="288"/>
    </row>
    <row r="639" spans="2:45" ht="18" customHeight="1">
      <c r="B639" s="647"/>
      <c r="C639" s="648"/>
      <c r="D639" s="648"/>
      <c r="E639" s="648"/>
      <c r="F639" s="648"/>
      <c r="G639" s="648"/>
      <c r="H639" s="648"/>
      <c r="I639" s="649"/>
      <c r="J639" s="647"/>
      <c r="K639" s="648"/>
      <c r="L639" s="648"/>
      <c r="M639" s="648"/>
      <c r="N639" s="651"/>
      <c r="O639" s="33" t="e">
        <f>'報告書（事業主控）記載用'!#REF!</f>
        <v>#REF!</v>
      </c>
      <c r="P639" s="237" t="s">
        <v>31</v>
      </c>
      <c r="Q639" s="33" t="e">
        <f>'報告書（事業主控）記載用'!#REF!</f>
        <v>#REF!</v>
      </c>
      <c r="R639" s="237" t="s">
        <v>32</v>
      </c>
      <c r="S639" s="33" t="e">
        <f>'報告書（事業主控）記載用'!#REF!</f>
        <v>#REF!</v>
      </c>
      <c r="T639" s="652" t="s">
        <v>34</v>
      </c>
      <c r="U639" s="652"/>
      <c r="V639" s="627" t="e">
        <f>'報告書（事業主控）記載用'!#REF!</f>
        <v>#REF!</v>
      </c>
      <c r="W639" s="628"/>
      <c r="X639" s="628"/>
      <c r="Y639" s="628"/>
      <c r="Z639" s="627" t="e">
        <f>'報告書（事業主控）記載用'!#REF!</f>
        <v>#REF!</v>
      </c>
      <c r="AA639" s="628"/>
      <c r="AB639" s="628"/>
      <c r="AC639" s="628"/>
      <c r="AD639" s="627" t="e">
        <f>'報告書（事業主控）記載用'!#REF!</f>
        <v>#REF!</v>
      </c>
      <c r="AE639" s="628"/>
      <c r="AF639" s="628"/>
      <c r="AG639" s="628"/>
      <c r="AH639" s="627" t="e">
        <f>'報告書（事業主控）記載用'!#REF!</f>
        <v>#REF!</v>
      </c>
      <c r="AI639" s="628"/>
      <c r="AJ639" s="628"/>
      <c r="AK639" s="629"/>
      <c r="AL639" s="494" t="e">
        <f>'報告書（事業主控）記載用'!#REF!</f>
        <v>#REF!</v>
      </c>
      <c r="AM639" s="625"/>
      <c r="AN639" s="623" t="e">
        <f>'報告書（事業主控）記載用'!#REF!</f>
        <v>#REF!</v>
      </c>
      <c r="AO639" s="624"/>
      <c r="AP639" s="624"/>
      <c r="AQ639" s="624"/>
      <c r="AR639" s="624"/>
      <c r="AS639" s="240"/>
    </row>
    <row r="640" spans="2:45" ht="18" customHeight="1">
      <c r="B640" s="644" t="e">
        <f>'報告書（事業主控）記載用'!#REF!</f>
        <v>#REF!</v>
      </c>
      <c r="C640" s="645"/>
      <c r="D640" s="645"/>
      <c r="E640" s="645"/>
      <c r="F640" s="645"/>
      <c r="G640" s="645"/>
      <c r="H640" s="645"/>
      <c r="I640" s="646"/>
      <c r="J640" s="644" t="e">
        <f>'報告書（事業主控）記載用'!#REF!</f>
        <v>#REF!</v>
      </c>
      <c r="K640" s="645"/>
      <c r="L640" s="645"/>
      <c r="M640" s="645"/>
      <c r="N640" s="650"/>
      <c r="O640" s="32" t="e">
        <f>'報告書（事業主控）記載用'!#REF!</f>
        <v>#REF!</v>
      </c>
      <c r="P640" s="11" t="s">
        <v>31</v>
      </c>
      <c r="Q640" s="32" t="e">
        <f>'報告書（事業主控）記載用'!#REF!</f>
        <v>#REF!</v>
      </c>
      <c r="R640" s="11" t="s">
        <v>32</v>
      </c>
      <c r="S640" s="32" t="e">
        <f>'報告書（事業主控）記載用'!#REF!</f>
        <v>#REF!</v>
      </c>
      <c r="T640" s="512" t="s">
        <v>33</v>
      </c>
      <c r="U640" s="512"/>
      <c r="V640" s="633" t="e">
        <f>'報告書（事業主控）記載用'!#REF!</f>
        <v>#REF!</v>
      </c>
      <c r="W640" s="634"/>
      <c r="X640" s="634"/>
      <c r="Y640" s="284"/>
      <c r="Z640" s="285"/>
      <c r="AA640" s="286"/>
      <c r="AB640" s="286"/>
      <c r="AC640" s="284"/>
      <c r="AD640" s="285"/>
      <c r="AE640" s="286"/>
      <c r="AF640" s="286"/>
      <c r="AG640" s="284"/>
      <c r="AH640" s="630" t="e">
        <f>'報告書（事業主控）記載用'!#REF!</f>
        <v>#REF!</v>
      </c>
      <c r="AI640" s="631"/>
      <c r="AJ640" s="631"/>
      <c r="AK640" s="632"/>
      <c r="AL640" s="285"/>
      <c r="AM640" s="287"/>
      <c r="AN640" s="630" t="e">
        <f>'報告書（事業主控）記載用'!#REF!</f>
        <v>#REF!</v>
      </c>
      <c r="AO640" s="631"/>
      <c r="AP640" s="631"/>
      <c r="AQ640" s="631"/>
      <c r="AR640" s="631"/>
      <c r="AS640" s="288"/>
    </row>
    <row r="641" spans="2:45" ht="18" customHeight="1">
      <c r="B641" s="647"/>
      <c r="C641" s="648"/>
      <c r="D641" s="648"/>
      <c r="E641" s="648"/>
      <c r="F641" s="648"/>
      <c r="G641" s="648"/>
      <c r="H641" s="648"/>
      <c r="I641" s="649"/>
      <c r="J641" s="647"/>
      <c r="K641" s="648"/>
      <c r="L641" s="648"/>
      <c r="M641" s="648"/>
      <c r="N641" s="651"/>
      <c r="O641" s="33" t="e">
        <f>'報告書（事業主控）記載用'!#REF!</f>
        <v>#REF!</v>
      </c>
      <c r="P641" s="237" t="s">
        <v>31</v>
      </c>
      <c r="Q641" s="33" t="e">
        <f>'報告書（事業主控）記載用'!#REF!</f>
        <v>#REF!</v>
      </c>
      <c r="R641" s="237" t="s">
        <v>32</v>
      </c>
      <c r="S641" s="33" t="e">
        <f>'報告書（事業主控）記載用'!#REF!</f>
        <v>#REF!</v>
      </c>
      <c r="T641" s="652" t="s">
        <v>34</v>
      </c>
      <c r="U641" s="652"/>
      <c r="V641" s="627" t="e">
        <f>'報告書（事業主控）記載用'!#REF!</f>
        <v>#REF!</v>
      </c>
      <c r="W641" s="628"/>
      <c r="X641" s="628"/>
      <c r="Y641" s="628"/>
      <c r="Z641" s="627" t="e">
        <f>'報告書（事業主控）記載用'!#REF!</f>
        <v>#REF!</v>
      </c>
      <c r="AA641" s="628"/>
      <c r="AB641" s="628"/>
      <c r="AC641" s="628"/>
      <c r="AD641" s="627" t="e">
        <f>'報告書（事業主控）記載用'!#REF!</f>
        <v>#REF!</v>
      </c>
      <c r="AE641" s="628"/>
      <c r="AF641" s="628"/>
      <c r="AG641" s="628"/>
      <c r="AH641" s="627" t="e">
        <f>'報告書（事業主控）記載用'!#REF!</f>
        <v>#REF!</v>
      </c>
      <c r="AI641" s="628"/>
      <c r="AJ641" s="628"/>
      <c r="AK641" s="629"/>
      <c r="AL641" s="494" t="e">
        <f>'報告書（事業主控）記載用'!#REF!</f>
        <v>#REF!</v>
      </c>
      <c r="AM641" s="625"/>
      <c r="AN641" s="623" t="e">
        <f>'報告書（事業主控）記載用'!#REF!</f>
        <v>#REF!</v>
      </c>
      <c r="AO641" s="624"/>
      <c r="AP641" s="624"/>
      <c r="AQ641" s="624"/>
      <c r="AR641" s="624"/>
      <c r="AS641" s="240"/>
    </row>
    <row r="642" spans="2:45" ht="18" customHeight="1">
      <c r="B642" s="644" t="e">
        <f>'報告書（事業主控）記載用'!#REF!</f>
        <v>#REF!</v>
      </c>
      <c r="C642" s="645"/>
      <c r="D642" s="645"/>
      <c r="E642" s="645"/>
      <c r="F642" s="645"/>
      <c r="G642" s="645"/>
      <c r="H642" s="645"/>
      <c r="I642" s="646"/>
      <c r="J642" s="644" t="e">
        <f>'報告書（事業主控）記載用'!#REF!</f>
        <v>#REF!</v>
      </c>
      <c r="K642" s="645"/>
      <c r="L642" s="645"/>
      <c r="M642" s="645"/>
      <c r="N642" s="650"/>
      <c r="O642" s="32" t="e">
        <f>'報告書（事業主控）記載用'!#REF!</f>
        <v>#REF!</v>
      </c>
      <c r="P642" s="11" t="s">
        <v>31</v>
      </c>
      <c r="Q642" s="32" t="e">
        <f>'報告書（事業主控）記載用'!#REF!</f>
        <v>#REF!</v>
      </c>
      <c r="R642" s="11" t="s">
        <v>32</v>
      </c>
      <c r="S642" s="32" t="e">
        <f>'報告書（事業主控）記載用'!#REF!</f>
        <v>#REF!</v>
      </c>
      <c r="T642" s="512" t="s">
        <v>33</v>
      </c>
      <c r="U642" s="512"/>
      <c r="V642" s="633" t="e">
        <f>'報告書（事業主控）記載用'!#REF!</f>
        <v>#REF!</v>
      </c>
      <c r="W642" s="634"/>
      <c r="X642" s="634"/>
      <c r="Y642" s="284"/>
      <c r="Z642" s="285"/>
      <c r="AA642" s="286"/>
      <c r="AB642" s="286"/>
      <c r="AC642" s="284"/>
      <c r="AD642" s="285"/>
      <c r="AE642" s="286"/>
      <c r="AF642" s="286"/>
      <c r="AG642" s="284"/>
      <c r="AH642" s="630" t="e">
        <f>'報告書（事業主控）記載用'!#REF!</f>
        <v>#REF!</v>
      </c>
      <c r="AI642" s="631"/>
      <c r="AJ642" s="631"/>
      <c r="AK642" s="632"/>
      <c r="AL642" s="285"/>
      <c r="AM642" s="287"/>
      <c r="AN642" s="630" t="e">
        <f>'報告書（事業主控）記載用'!#REF!</f>
        <v>#REF!</v>
      </c>
      <c r="AO642" s="631"/>
      <c r="AP642" s="631"/>
      <c r="AQ642" s="631"/>
      <c r="AR642" s="631"/>
      <c r="AS642" s="288"/>
    </row>
    <row r="643" spans="2:45" ht="18" customHeight="1">
      <c r="B643" s="647"/>
      <c r="C643" s="648"/>
      <c r="D643" s="648"/>
      <c r="E643" s="648"/>
      <c r="F643" s="648"/>
      <c r="G643" s="648"/>
      <c r="H643" s="648"/>
      <c r="I643" s="649"/>
      <c r="J643" s="647"/>
      <c r="K643" s="648"/>
      <c r="L643" s="648"/>
      <c r="M643" s="648"/>
      <c r="N643" s="651"/>
      <c r="O643" s="33" t="e">
        <f>'報告書（事業主控）記載用'!#REF!</f>
        <v>#REF!</v>
      </c>
      <c r="P643" s="237" t="s">
        <v>31</v>
      </c>
      <c r="Q643" s="33" t="e">
        <f>'報告書（事業主控）記載用'!#REF!</f>
        <v>#REF!</v>
      </c>
      <c r="R643" s="237" t="s">
        <v>32</v>
      </c>
      <c r="S643" s="33" t="e">
        <f>'報告書（事業主控）記載用'!#REF!</f>
        <v>#REF!</v>
      </c>
      <c r="T643" s="652" t="s">
        <v>34</v>
      </c>
      <c r="U643" s="652"/>
      <c r="V643" s="627" t="e">
        <f>'報告書（事業主控）記載用'!#REF!</f>
        <v>#REF!</v>
      </c>
      <c r="W643" s="628"/>
      <c r="X643" s="628"/>
      <c r="Y643" s="628"/>
      <c r="Z643" s="627" t="e">
        <f>'報告書（事業主控）記載用'!#REF!</f>
        <v>#REF!</v>
      </c>
      <c r="AA643" s="628"/>
      <c r="AB643" s="628"/>
      <c r="AC643" s="628"/>
      <c r="AD643" s="627" t="e">
        <f>'報告書（事業主控）記載用'!#REF!</f>
        <v>#REF!</v>
      </c>
      <c r="AE643" s="628"/>
      <c r="AF643" s="628"/>
      <c r="AG643" s="628"/>
      <c r="AH643" s="627" t="e">
        <f>'報告書（事業主控）記載用'!#REF!</f>
        <v>#REF!</v>
      </c>
      <c r="AI643" s="628"/>
      <c r="AJ643" s="628"/>
      <c r="AK643" s="629"/>
      <c r="AL643" s="494" t="e">
        <f>'報告書（事業主控）記載用'!#REF!</f>
        <v>#REF!</v>
      </c>
      <c r="AM643" s="625"/>
      <c r="AN643" s="623" t="e">
        <f>'報告書（事業主控）記載用'!#REF!</f>
        <v>#REF!</v>
      </c>
      <c r="AO643" s="624"/>
      <c r="AP643" s="624"/>
      <c r="AQ643" s="624"/>
      <c r="AR643" s="624"/>
      <c r="AS643" s="240"/>
    </row>
    <row r="644" spans="2:45" ht="18" customHeight="1">
      <c r="B644" s="644" t="e">
        <f>'報告書（事業主控）記載用'!#REF!</f>
        <v>#REF!</v>
      </c>
      <c r="C644" s="645"/>
      <c r="D644" s="645"/>
      <c r="E644" s="645"/>
      <c r="F644" s="645"/>
      <c r="G644" s="645"/>
      <c r="H644" s="645"/>
      <c r="I644" s="646"/>
      <c r="J644" s="644" t="e">
        <f>'報告書（事業主控）記載用'!#REF!</f>
        <v>#REF!</v>
      </c>
      <c r="K644" s="645"/>
      <c r="L644" s="645"/>
      <c r="M644" s="645"/>
      <c r="N644" s="650"/>
      <c r="O644" s="32" t="e">
        <f>'報告書（事業主控）記載用'!#REF!</f>
        <v>#REF!</v>
      </c>
      <c r="P644" s="11" t="s">
        <v>31</v>
      </c>
      <c r="Q644" s="32" t="e">
        <f>'報告書（事業主控）記載用'!#REF!</f>
        <v>#REF!</v>
      </c>
      <c r="R644" s="11" t="s">
        <v>32</v>
      </c>
      <c r="S644" s="32" t="e">
        <f>'報告書（事業主控）記載用'!#REF!</f>
        <v>#REF!</v>
      </c>
      <c r="T644" s="512" t="s">
        <v>33</v>
      </c>
      <c r="U644" s="512"/>
      <c r="V644" s="633" t="e">
        <f>'報告書（事業主控）記載用'!#REF!</f>
        <v>#REF!</v>
      </c>
      <c r="W644" s="634"/>
      <c r="X644" s="634"/>
      <c r="Y644" s="284"/>
      <c r="Z644" s="285"/>
      <c r="AA644" s="286"/>
      <c r="AB644" s="286"/>
      <c r="AC644" s="284"/>
      <c r="AD644" s="285"/>
      <c r="AE644" s="286"/>
      <c r="AF644" s="286"/>
      <c r="AG644" s="284"/>
      <c r="AH644" s="630" t="e">
        <f>'報告書（事業主控）記載用'!#REF!</f>
        <v>#REF!</v>
      </c>
      <c r="AI644" s="631"/>
      <c r="AJ644" s="631"/>
      <c r="AK644" s="632"/>
      <c r="AL644" s="285"/>
      <c r="AM644" s="287"/>
      <c r="AN644" s="630" t="e">
        <f>'報告書（事業主控）記載用'!#REF!</f>
        <v>#REF!</v>
      </c>
      <c r="AO644" s="631"/>
      <c r="AP644" s="631"/>
      <c r="AQ644" s="631"/>
      <c r="AR644" s="631"/>
      <c r="AS644" s="288"/>
    </row>
    <row r="645" spans="2:45" ht="18" customHeight="1">
      <c r="B645" s="647"/>
      <c r="C645" s="648"/>
      <c r="D645" s="648"/>
      <c r="E645" s="648"/>
      <c r="F645" s="648"/>
      <c r="G645" s="648"/>
      <c r="H645" s="648"/>
      <c r="I645" s="649"/>
      <c r="J645" s="647"/>
      <c r="K645" s="648"/>
      <c r="L645" s="648"/>
      <c r="M645" s="648"/>
      <c r="N645" s="651"/>
      <c r="O645" s="33" t="e">
        <f>'報告書（事業主控）記載用'!#REF!</f>
        <v>#REF!</v>
      </c>
      <c r="P645" s="237" t="s">
        <v>31</v>
      </c>
      <c r="Q645" s="33" t="e">
        <f>'報告書（事業主控）記載用'!#REF!</f>
        <v>#REF!</v>
      </c>
      <c r="R645" s="237" t="s">
        <v>32</v>
      </c>
      <c r="S645" s="33" t="e">
        <f>'報告書（事業主控）記載用'!#REF!</f>
        <v>#REF!</v>
      </c>
      <c r="T645" s="652" t="s">
        <v>34</v>
      </c>
      <c r="U645" s="652"/>
      <c r="V645" s="627" t="e">
        <f>'報告書（事業主控）記載用'!#REF!</f>
        <v>#REF!</v>
      </c>
      <c r="W645" s="628"/>
      <c r="X645" s="628"/>
      <c r="Y645" s="628"/>
      <c r="Z645" s="627" t="e">
        <f>'報告書（事業主控）記載用'!#REF!</f>
        <v>#REF!</v>
      </c>
      <c r="AA645" s="628"/>
      <c r="AB645" s="628"/>
      <c r="AC645" s="628"/>
      <c r="AD645" s="627" t="e">
        <f>'報告書（事業主控）記載用'!#REF!</f>
        <v>#REF!</v>
      </c>
      <c r="AE645" s="628"/>
      <c r="AF645" s="628"/>
      <c r="AG645" s="628"/>
      <c r="AH645" s="627" t="e">
        <f>'報告書（事業主控）記載用'!#REF!</f>
        <v>#REF!</v>
      </c>
      <c r="AI645" s="628"/>
      <c r="AJ645" s="628"/>
      <c r="AK645" s="629"/>
      <c r="AL645" s="494" t="e">
        <f>'報告書（事業主控）記載用'!#REF!</f>
        <v>#REF!</v>
      </c>
      <c r="AM645" s="625"/>
      <c r="AN645" s="623" t="e">
        <f>'報告書（事業主控）記載用'!#REF!</f>
        <v>#REF!</v>
      </c>
      <c r="AO645" s="624"/>
      <c r="AP645" s="624"/>
      <c r="AQ645" s="624"/>
      <c r="AR645" s="624"/>
      <c r="AS645" s="240"/>
    </row>
    <row r="646" spans="2:45" ht="18" customHeight="1">
      <c r="B646" s="644" t="e">
        <f>'報告書（事業主控）記載用'!#REF!</f>
        <v>#REF!</v>
      </c>
      <c r="C646" s="645"/>
      <c r="D646" s="645"/>
      <c r="E646" s="645"/>
      <c r="F646" s="645"/>
      <c r="G646" s="645"/>
      <c r="H646" s="645"/>
      <c r="I646" s="646"/>
      <c r="J646" s="644" t="e">
        <f>'報告書（事業主控）記載用'!#REF!</f>
        <v>#REF!</v>
      </c>
      <c r="K646" s="645"/>
      <c r="L646" s="645"/>
      <c r="M646" s="645"/>
      <c r="N646" s="650"/>
      <c r="O646" s="32" t="e">
        <f>'報告書（事業主控）記載用'!#REF!</f>
        <v>#REF!</v>
      </c>
      <c r="P646" s="11" t="s">
        <v>31</v>
      </c>
      <c r="Q646" s="32" t="e">
        <f>'報告書（事業主控）記載用'!#REF!</f>
        <v>#REF!</v>
      </c>
      <c r="R646" s="11" t="s">
        <v>32</v>
      </c>
      <c r="S646" s="32" t="e">
        <f>'報告書（事業主控）記載用'!#REF!</f>
        <v>#REF!</v>
      </c>
      <c r="T646" s="512" t="s">
        <v>33</v>
      </c>
      <c r="U646" s="512"/>
      <c r="V646" s="633" t="e">
        <f>'報告書（事業主控）記載用'!#REF!</f>
        <v>#REF!</v>
      </c>
      <c r="W646" s="634"/>
      <c r="X646" s="634"/>
      <c r="Y646" s="284"/>
      <c r="Z646" s="285"/>
      <c r="AA646" s="286"/>
      <c r="AB646" s="286"/>
      <c r="AC646" s="284"/>
      <c r="AD646" s="285"/>
      <c r="AE646" s="286"/>
      <c r="AF646" s="286"/>
      <c r="AG646" s="284"/>
      <c r="AH646" s="630" t="e">
        <f>'報告書（事業主控）記載用'!#REF!</f>
        <v>#REF!</v>
      </c>
      <c r="AI646" s="631"/>
      <c r="AJ646" s="631"/>
      <c r="AK646" s="632"/>
      <c r="AL646" s="285"/>
      <c r="AM646" s="287"/>
      <c r="AN646" s="630" t="e">
        <f>'報告書（事業主控）記載用'!#REF!</f>
        <v>#REF!</v>
      </c>
      <c r="AO646" s="631"/>
      <c r="AP646" s="631"/>
      <c r="AQ646" s="631"/>
      <c r="AR646" s="631"/>
      <c r="AS646" s="288"/>
    </row>
    <row r="647" spans="2:45" ht="18" customHeight="1">
      <c r="B647" s="647"/>
      <c r="C647" s="648"/>
      <c r="D647" s="648"/>
      <c r="E647" s="648"/>
      <c r="F647" s="648"/>
      <c r="G647" s="648"/>
      <c r="H647" s="648"/>
      <c r="I647" s="649"/>
      <c r="J647" s="647"/>
      <c r="K647" s="648"/>
      <c r="L647" s="648"/>
      <c r="M647" s="648"/>
      <c r="N647" s="651"/>
      <c r="O647" s="33" t="e">
        <f>'報告書（事業主控）記載用'!#REF!</f>
        <v>#REF!</v>
      </c>
      <c r="P647" s="237" t="s">
        <v>31</v>
      </c>
      <c r="Q647" s="33" t="e">
        <f>'報告書（事業主控）記載用'!#REF!</f>
        <v>#REF!</v>
      </c>
      <c r="R647" s="237" t="s">
        <v>32</v>
      </c>
      <c r="S647" s="33" t="e">
        <f>'報告書（事業主控）記載用'!#REF!</f>
        <v>#REF!</v>
      </c>
      <c r="T647" s="652" t="s">
        <v>34</v>
      </c>
      <c r="U647" s="652"/>
      <c r="V647" s="627" t="e">
        <f>'報告書（事業主控）記載用'!#REF!</f>
        <v>#REF!</v>
      </c>
      <c r="W647" s="628"/>
      <c r="X647" s="628"/>
      <c r="Y647" s="628"/>
      <c r="Z647" s="627" t="e">
        <f>'報告書（事業主控）記載用'!#REF!</f>
        <v>#REF!</v>
      </c>
      <c r="AA647" s="628"/>
      <c r="AB647" s="628"/>
      <c r="AC647" s="628"/>
      <c r="AD647" s="627" t="e">
        <f>'報告書（事業主控）記載用'!#REF!</f>
        <v>#REF!</v>
      </c>
      <c r="AE647" s="628"/>
      <c r="AF647" s="628"/>
      <c r="AG647" s="628"/>
      <c r="AH647" s="627" t="e">
        <f>'報告書（事業主控）記載用'!#REF!</f>
        <v>#REF!</v>
      </c>
      <c r="AI647" s="628"/>
      <c r="AJ647" s="628"/>
      <c r="AK647" s="629"/>
      <c r="AL647" s="494" t="e">
        <f>'報告書（事業主控）記載用'!#REF!</f>
        <v>#REF!</v>
      </c>
      <c r="AM647" s="625"/>
      <c r="AN647" s="623" t="e">
        <f>'報告書（事業主控）記載用'!#REF!</f>
        <v>#REF!</v>
      </c>
      <c r="AO647" s="624"/>
      <c r="AP647" s="624"/>
      <c r="AQ647" s="624"/>
      <c r="AR647" s="624"/>
      <c r="AS647" s="240"/>
    </row>
    <row r="648" spans="2:45" ht="18" customHeight="1">
      <c r="B648" s="644" t="e">
        <f>'報告書（事業主控）記載用'!#REF!</f>
        <v>#REF!</v>
      </c>
      <c r="C648" s="645"/>
      <c r="D648" s="645"/>
      <c r="E648" s="645"/>
      <c r="F648" s="645"/>
      <c r="G648" s="645"/>
      <c r="H648" s="645"/>
      <c r="I648" s="646"/>
      <c r="J648" s="644" t="e">
        <f>'報告書（事業主控）記載用'!#REF!</f>
        <v>#REF!</v>
      </c>
      <c r="K648" s="645"/>
      <c r="L648" s="645"/>
      <c r="M648" s="645"/>
      <c r="N648" s="650"/>
      <c r="O648" s="32" t="e">
        <f>'報告書（事業主控）記載用'!#REF!</f>
        <v>#REF!</v>
      </c>
      <c r="P648" s="11" t="s">
        <v>31</v>
      </c>
      <c r="Q648" s="32" t="e">
        <f>'報告書（事業主控）記載用'!#REF!</f>
        <v>#REF!</v>
      </c>
      <c r="R648" s="11" t="s">
        <v>32</v>
      </c>
      <c r="S648" s="32" t="e">
        <f>'報告書（事業主控）記載用'!#REF!</f>
        <v>#REF!</v>
      </c>
      <c r="T648" s="512" t="s">
        <v>33</v>
      </c>
      <c r="U648" s="512"/>
      <c r="V648" s="633" t="e">
        <f>'報告書（事業主控）記載用'!#REF!</f>
        <v>#REF!</v>
      </c>
      <c r="W648" s="634"/>
      <c r="X648" s="634"/>
      <c r="Y648" s="284"/>
      <c r="Z648" s="285"/>
      <c r="AA648" s="286"/>
      <c r="AB648" s="286"/>
      <c r="AC648" s="284"/>
      <c r="AD648" s="285"/>
      <c r="AE648" s="286"/>
      <c r="AF648" s="286"/>
      <c r="AG648" s="284"/>
      <c r="AH648" s="630" t="e">
        <f>'報告書（事業主控）記載用'!#REF!</f>
        <v>#REF!</v>
      </c>
      <c r="AI648" s="631"/>
      <c r="AJ648" s="631"/>
      <c r="AK648" s="632"/>
      <c r="AL648" s="285"/>
      <c r="AM648" s="287"/>
      <c r="AN648" s="630" t="e">
        <f>'報告書（事業主控）記載用'!#REF!</f>
        <v>#REF!</v>
      </c>
      <c r="AO648" s="631"/>
      <c r="AP648" s="631"/>
      <c r="AQ648" s="631"/>
      <c r="AR648" s="631"/>
      <c r="AS648" s="288"/>
    </row>
    <row r="649" spans="2:45" ht="18" customHeight="1">
      <c r="B649" s="647"/>
      <c r="C649" s="648"/>
      <c r="D649" s="648"/>
      <c r="E649" s="648"/>
      <c r="F649" s="648"/>
      <c r="G649" s="648"/>
      <c r="H649" s="648"/>
      <c r="I649" s="649"/>
      <c r="J649" s="647"/>
      <c r="K649" s="648"/>
      <c r="L649" s="648"/>
      <c r="M649" s="648"/>
      <c r="N649" s="651"/>
      <c r="O649" s="33" t="e">
        <f>'報告書（事業主控）記載用'!#REF!</f>
        <v>#REF!</v>
      </c>
      <c r="P649" s="237" t="s">
        <v>31</v>
      </c>
      <c r="Q649" s="33" t="e">
        <f>'報告書（事業主控）記載用'!#REF!</f>
        <v>#REF!</v>
      </c>
      <c r="R649" s="237" t="s">
        <v>32</v>
      </c>
      <c r="S649" s="33" t="e">
        <f>'報告書（事業主控）記載用'!#REF!</f>
        <v>#REF!</v>
      </c>
      <c r="T649" s="652" t="s">
        <v>34</v>
      </c>
      <c r="U649" s="652"/>
      <c r="V649" s="627" t="e">
        <f>'報告書（事業主控）記載用'!#REF!</f>
        <v>#REF!</v>
      </c>
      <c r="W649" s="628"/>
      <c r="X649" s="628"/>
      <c r="Y649" s="628"/>
      <c r="Z649" s="627" t="e">
        <f>'報告書（事業主控）記載用'!#REF!</f>
        <v>#REF!</v>
      </c>
      <c r="AA649" s="628"/>
      <c r="AB649" s="628"/>
      <c r="AC649" s="628"/>
      <c r="AD649" s="627" t="e">
        <f>'報告書（事業主控）記載用'!#REF!</f>
        <v>#REF!</v>
      </c>
      <c r="AE649" s="628"/>
      <c r="AF649" s="628"/>
      <c r="AG649" s="628"/>
      <c r="AH649" s="627" t="e">
        <f>'報告書（事業主控）記載用'!#REF!</f>
        <v>#REF!</v>
      </c>
      <c r="AI649" s="628"/>
      <c r="AJ649" s="628"/>
      <c r="AK649" s="629"/>
      <c r="AL649" s="494" t="e">
        <f>'報告書（事業主控）記載用'!#REF!</f>
        <v>#REF!</v>
      </c>
      <c r="AM649" s="625"/>
      <c r="AN649" s="623" t="e">
        <f>'報告書（事業主控）記載用'!#REF!</f>
        <v>#REF!</v>
      </c>
      <c r="AO649" s="624"/>
      <c r="AP649" s="624"/>
      <c r="AQ649" s="624"/>
      <c r="AR649" s="624"/>
      <c r="AS649" s="240"/>
    </row>
    <row r="650" spans="2:45" ht="18" customHeight="1">
      <c r="B650" s="644" t="e">
        <f>'報告書（事業主控）記載用'!#REF!</f>
        <v>#REF!</v>
      </c>
      <c r="C650" s="645"/>
      <c r="D650" s="645"/>
      <c r="E650" s="645"/>
      <c r="F650" s="645"/>
      <c r="G650" s="645"/>
      <c r="H650" s="645"/>
      <c r="I650" s="646"/>
      <c r="J650" s="644" t="e">
        <f>'報告書（事業主控）記載用'!#REF!</f>
        <v>#REF!</v>
      </c>
      <c r="K650" s="645"/>
      <c r="L650" s="645"/>
      <c r="M650" s="645"/>
      <c r="N650" s="650"/>
      <c r="O650" s="32" t="e">
        <f>'報告書（事業主控）記載用'!#REF!</f>
        <v>#REF!</v>
      </c>
      <c r="P650" s="11" t="s">
        <v>31</v>
      </c>
      <c r="Q650" s="32" t="e">
        <f>'報告書（事業主控）記載用'!#REF!</f>
        <v>#REF!</v>
      </c>
      <c r="R650" s="11" t="s">
        <v>32</v>
      </c>
      <c r="S650" s="32" t="e">
        <f>'報告書（事業主控）記載用'!#REF!</f>
        <v>#REF!</v>
      </c>
      <c r="T650" s="512" t="s">
        <v>33</v>
      </c>
      <c r="U650" s="512"/>
      <c r="V650" s="633" t="e">
        <f>'報告書（事業主控）記載用'!#REF!</f>
        <v>#REF!</v>
      </c>
      <c r="W650" s="634"/>
      <c r="X650" s="634"/>
      <c r="Y650" s="284"/>
      <c r="Z650" s="285"/>
      <c r="AA650" s="286"/>
      <c r="AB650" s="286"/>
      <c r="AC650" s="284"/>
      <c r="AD650" s="285"/>
      <c r="AE650" s="286"/>
      <c r="AF650" s="286"/>
      <c r="AG650" s="284"/>
      <c r="AH650" s="630" t="e">
        <f>'報告書（事業主控）記載用'!#REF!</f>
        <v>#REF!</v>
      </c>
      <c r="AI650" s="631"/>
      <c r="AJ650" s="631"/>
      <c r="AK650" s="632"/>
      <c r="AL650" s="285"/>
      <c r="AM650" s="287"/>
      <c r="AN650" s="630" t="e">
        <f>'報告書（事業主控）記載用'!#REF!</f>
        <v>#REF!</v>
      </c>
      <c r="AO650" s="631"/>
      <c r="AP650" s="631"/>
      <c r="AQ650" s="631"/>
      <c r="AR650" s="631"/>
      <c r="AS650" s="288"/>
    </row>
    <row r="651" spans="2:45" ht="18" customHeight="1">
      <c r="B651" s="647"/>
      <c r="C651" s="648"/>
      <c r="D651" s="648"/>
      <c r="E651" s="648"/>
      <c r="F651" s="648"/>
      <c r="G651" s="648"/>
      <c r="H651" s="648"/>
      <c r="I651" s="649"/>
      <c r="J651" s="647"/>
      <c r="K651" s="648"/>
      <c r="L651" s="648"/>
      <c r="M651" s="648"/>
      <c r="N651" s="651"/>
      <c r="O651" s="33" t="e">
        <f>'報告書（事業主控）記載用'!#REF!</f>
        <v>#REF!</v>
      </c>
      <c r="P651" s="237" t="s">
        <v>31</v>
      </c>
      <c r="Q651" s="33" t="e">
        <f>'報告書（事業主控）記載用'!#REF!</f>
        <v>#REF!</v>
      </c>
      <c r="R651" s="237" t="s">
        <v>32</v>
      </c>
      <c r="S651" s="33" t="e">
        <f>'報告書（事業主控）記載用'!#REF!</f>
        <v>#REF!</v>
      </c>
      <c r="T651" s="652" t="s">
        <v>34</v>
      </c>
      <c r="U651" s="652"/>
      <c r="V651" s="627" t="e">
        <f>'報告書（事業主控）記載用'!#REF!</f>
        <v>#REF!</v>
      </c>
      <c r="W651" s="628"/>
      <c r="X651" s="628"/>
      <c r="Y651" s="628"/>
      <c r="Z651" s="627" t="e">
        <f>'報告書（事業主控）記載用'!#REF!</f>
        <v>#REF!</v>
      </c>
      <c r="AA651" s="628"/>
      <c r="AB651" s="628"/>
      <c r="AC651" s="628"/>
      <c r="AD651" s="627" t="e">
        <f>'報告書（事業主控）記載用'!#REF!</f>
        <v>#REF!</v>
      </c>
      <c r="AE651" s="628"/>
      <c r="AF651" s="628"/>
      <c r="AG651" s="628"/>
      <c r="AH651" s="627" t="e">
        <f>'報告書（事業主控）記載用'!#REF!</f>
        <v>#REF!</v>
      </c>
      <c r="AI651" s="628"/>
      <c r="AJ651" s="628"/>
      <c r="AK651" s="629"/>
      <c r="AL651" s="494" t="e">
        <f>'報告書（事業主控）記載用'!#REF!</f>
        <v>#REF!</v>
      </c>
      <c r="AM651" s="625"/>
      <c r="AN651" s="623" t="e">
        <f>'報告書（事業主控）記載用'!#REF!</f>
        <v>#REF!</v>
      </c>
      <c r="AO651" s="624"/>
      <c r="AP651" s="624"/>
      <c r="AQ651" s="624"/>
      <c r="AR651" s="624"/>
      <c r="AS651" s="240"/>
    </row>
    <row r="652" spans="2:45" ht="18" customHeight="1">
      <c r="B652" s="407" t="s">
        <v>337</v>
      </c>
      <c r="C652" s="518"/>
      <c r="D652" s="518"/>
      <c r="E652" s="519"/>
      <c r="F652" s="635" t="e">
        <f>'報告書（事業主控）記載用'!#REF!</f>
        <v>#REF!</v>
      </c>
      <c r="G652" s="636"/>
      <c r="H652" s="636"/>
      <c r="I652" s="636"/>
      <c r="J652" s="636"/>
      <c r="K652" s="636"/>
      <c r="L652" s="636"/>
      <c r="M652" s="636"/>
      <c r="N652" s="637"/>
      <c r="O652" s="407" t="s">
        <v>338</v>
      </c>
      <c r="P652" s="518"/>
      <c r="Q652" s="518"/>
      <c r="R652" s="518"/>
      <c r="S652" s="518"/>
      <c r="T652" s="518"/>
      <c r="U652" s="519"/>
      <c r="V652" s="630" t="e">
        <f>'報告書（事業主控）記載用'!#REF!</f>
        <v>#REF!</v>
      </c>
      <c r="W652" s="631"/>
      <c r="X652" s="631"/>
      <c r="Y652" s="632"/>
      <c r="Z652" s="285"/>
      <c r="AA652" s="286"/>
      <c r="AB652" s="286"/>
      <c r="AC652" s="284"/>
      <c r="AD652" s="285"/>
      <c r="AE652" s="286"/>
      <c r="AF652" s="286"/>
      <c r="AG652" s="284"/>
      <c r="AH652" s="630" t="e">
        <f>'報告書（事業主控）記載用'!#REF!</f>
        <v>#REF!</v>
      </c>
      <c r="AI652" s="631"/>
      <c r="AJ652" s="631"/>
      <c r="AK652" s="632"/>
      <c r="AL652" s="285"/>
      <c r="AM652" s="287"/>
      <c r="AN652" s="630" t="e">
        <f>'報告書（事業主控）記載用'!#REF!</f>
        <v>#REF!</v>
      </c>
      <c r="AO652" s="631"/>
      <c r="AP652" s="631"/>
      <c r="AQ652" s="631"/>
      <c r="AR652" s="631"/>
      <c r="AS652" s="288"/>
    </row>
    <row r="653" spans="2:45" ht="18" customHeight="1">
      <c r="B653" s="520"/>
      <c r="C653" s="521"/>
      <c r="D653" s="521"/>
      <c r="E653" s="522"/>
      <c r="F653" s="638"/>
      <c r="G653" s="639"/>
      <c r="H653" s="639"/>
      <c r="I653" s="639"/>
      <c r="J653" s="639"/>
      <c r="K653" s="639"/>
      <c r="L653" s="639"/>
      <c r="M653" s="639"/>
      <c r="N653" s="640"/>
      <c r="O653" s="520"/>
      <c r="P653" s="521"/>
      <c r="Q653" s="521"/>
      <c r="R653" s="521"/>
      <c r="S653" s="521"/>
      <c r="T653" s="521"/>
      <c r="U653" s="522"/>
      <c r="V653" s="513" t="e">
        <f>'報告書（事業主控）記載用'!#REF!</f>
        <v>#REF!</v>
      </c>
      <c r="W653" s="516"/>
      <c r="X653" s="516"/>
      <c r="Y653" s="534"/>
      <c r="Z653" s="513" t="e">
        <f>'報告書（事業主控）記載用'!#REF!</f>
        <v>#REF!</v>
      </c>
      <c r="AA653" s="514"/>
      <c r="AB653" s="514"/>
      <c r="AC653" s="515"/>
      <c r="AD653" s="513" t="e">
        <f>'報告書（事業主控）記載用'!#REF!</f>
        <v>#REF!</v>
      </c>
      <c r="AE653" s="514"/>
      <c r="AF653" s="514"/>
      <c r="AG653" s="515"/>
      <c r="AH653" s="513" t="e">
        <f>'報告書（事業主控）記載用'!#REF!</f>
        <v>#REF!</v>
      </c>
      <c r="AI653" s="492"/>
      <c r="AJ653" s="492"/>
      <c r="AK653" s="492"/>
      <c r="AL653" s="289"/>
      <c r="AM653" s="290"/>
      <c r="AN653" s="513" t="e">
        <f>'報告書（事業主控）記載用'!#REF!</f>
        <v>#REF!</v>
      </c>
      <c r="AO653" s="516"/>
      <c r="AP653" s="516"/>
      <c r="AQ653" s="516"/>
      <c r="AR653" s="516"/>
      <c r="AS653" s="291"/>
    </row>
    <row r="654" spans="2:45" ht="18" customHeight="1">
      <c r="B654" s="523"/>
      <c r="C654" s="524"/>
      <c r="D654" s="524"/>
      <c r="E654" s="525"/>
      <c r="F654" s="641"/>
      <c r="G654" s="642"/>
      <c r="H654" s="642"/>
      <c r="I654" s="642"/>
      <c r="J654" s="642"/>
      <c r="K654" s="642"/>
      <c r="L654" s="642"/>
      <c r="M654" s="642"/>
      <c r="N654" s="643"/>
      <c r="O654" s="523"/>
      <c r="P654" s="524"/>
      <c r="Q654" s="524"/>
      <c r="R654" s="524"/>
      <c r="S654" s="524"/>
      <c r="T654" s="524"/>
      <c r="U654" s="525"/>
      <c r="V654" s="623" t="e">
        <f>'報告書（事業主控）記載用'!#REF!</f>
        <v>#REF!</v>
      </c>
      <c r="W654" s="624"/>
      <c r="X654" s="624"/>
      <c r="Y654" s="626"/>
      <c r="Z654" s="623" t="e">
        <f>'報告書（事業主控）記載用'!#REF!</f>
        <v>#REF!</v>
      </c>
      <c r="AA654" s="624"/>
      <c r="AB654" s="624"/>
      <c r="AC654" s="626"/>
      <c r="AD654" s="623" t="e">
        <f>'報告書（事業主控）記載用'!#REF!</f>
        <v>#REF!</v>
      </c>
      <c r="AE654" s="624"/>
      <c r="AF654" s="624"/>
      <c r="AG654" s="626"/>
      <c r="AH654" s="623" t="e">
        <f>'報告書（事業主控）記載用'!#REF!</f>
        <v>#REF!</v>
      </c>
      <c r="AI654" s="624"/>
      <c r="AJ654" s="624"/>
      <c r="AK654" s="626"/>
      <c r="AL654" s="239"/>
      <c r="AM654" s="240"/>
      <c r="AN654" s="623" t="e">
        <f>'報告書（事業主控）記載用'!#REF!</f>
        <v>#REF!</v>
      </c>
      <c r="AO654" s="624"/>
      <c r="AP654" s="624"/>
      <c r="AQ654" s="624"/>
      <c r="AR654" s="624"/>
      <c r="AS654" s="240"/>
    </row>
    <row r="655" spans="2:45" ht="18" customHeight="1">
      <c r="AN655" s="622" t="e">
        <f>_xlfn.SINGLE('報告書（事業主控）記載用'!#REF!)</f>
        <v>#REF!</v>
      </c>
      <c r="AO655" s="622"/>
      <c r="AP655" s="622"/>
      <c r="AQ655" s="622"/>
      <c r="AR655" s="622"/>
    </row>
    <row r="656" spans="2:45" ht="31.9" customHeight="1">
      <c r="AN656" s="38"/>
      <c r="AO656" s="38"/>
      <c r="AP656" s="38"/>
      <c r="AQ656" s="38"/>
      <c r="AR656" s="38"/>
    </row>
    <row r="657" spans="2:45" ht="7.5" customHeight="1">
      <c r="X657" s="3"/>
      <c r="Y657" s="3"/>
    </row>
    <row r="658" spans="2:45" ht="10.5" customHeight="1">
      <c r="X658" s="3"/>
      <c r="Y658" s="3"/>
    </row>
    <row r="659" spans="2:45" ht="5.25" customHeight="1">
      <c r="X659" s="3"/>
      <c r="Y659" s="3"/>
    </row>
    <row r="660" spans="2:45" ht="5.25" customHeight="1">
      <c r="X660" s="3"/>
      <c r="Y660" s="3"/>
    </row>
    <row r="661" spans="2:45" ht="5.25" customHeight="1">
      <c r="X661" s="3"/>
      <c r="Y661" s="3"/>
    </row>
    <row r="662" spans="2:45" ht="5.25" customHeight="1">
      <c r="X662" s="3"/>
      <c r="Y662" s="3"/>
    </row>
    <row r="663" spans="2:45" ht="17.25" customHeight="1">
      <c r="B663" s="2" t="s">
        <v>35</v>
      </c>
      <c r="S663" s="9"/>
      <c r="T663" s="9"/>
      <c r="U663" s="9"/>
      <c r="V663" s="9"/>
      <c r="W663" s="9"/>
      <c r="AL663" s="26"/>
      <c r="AM663" s="26"/>
      <c r="AN663" s="26"/>
      <c r="AO663" s="26"/>
    </row>
    <row r="664" spans="2:45" ht="12.75" customHeight="1">
      <c r="M664" s="27"/>
      <c r="N664" s="27"/>
      <c r="O664" s="27"/>
      <c r="P664" s="27"/>
      <c r="Q664" s="27"/>
      <c r="R664" s="27"/>
      <c r="S664" s="27"/>
      <c r="T664" s="28"/>
      <c r="U664" s="28"/>
      <c r="V664" s="28"/>
      <c r="W664" s="28"/>
      <c r="X664" s="28"/>
      <c r="Y664" s="28"/>
      <c r="Z664" s="28"/>
      <c r="AA664" s="27"/>
      <c r="AB664" s="27"/>
      <c r="AC664" s="27"/>
      <c r="AL664" s="26"/>
      <c r="AM664" s="389" t="s">
        <v>267</v>
      </c>
      <c r="AN664" s="617"/>
      <c r="AO664" s="617"/>
      <c r="AP664" s="618"/>
    </row>
    <row r="665" spans="2:45" ht="12.75" customHeight="1">
      <c r="M665" s="27"/>
      <c r="N665" s="27"/>
      <c r="O665" s="27"/>
      <c r="P665" s="27"/>
      <c r="Q665" s="27"/>
      <c r="R665" s="27"/>
      <c r="S665" s="27"/>
      <c r="T665" s="28"/>
      <c r="U665" s="28"/>
      <c r="V665" s="28"/>
      <c r="W665" s="28"/>
      <c r="X665" s="28"/>
      <c r="Y665" s="28"/>
      <c r="Z665" s="28"/>
      <c r="AA665" s="27"/>
      <c r="AB665" s="27"/>
      <c r="AC665" s="27"/>
      <c r="AL665" s="26"/>
      <c r="AM665" s="619"/>
      <c r="AN665" s="620"/>
      <c r="AO665" s="620"/>
      <c r="AP665" s="621"/>
    </row>
    <row r="666" spans="2:45" ht="12.75" customHeight="1">
      <c r="M666" s="27"/>
      <c r="N666" s="27"/>
      <c r="O666" s="27"/>
      <c r="P666" s="27"/>
      <c r="Q666" s="27"/>
      <c r="R666" s="27"/>
      <c r="S666" s="27"/>
      <c r="T666" s="27"/>
      <c r="U666" s="27"/>
      <c r="V666" s="27"/>
      <c r="W666" s="27"/>
      <c r="X666" s="27"/>
      <c r="Y666" s="27"/>
      <c r="Z666" s="27"/>
      <c r="AA666" s="27"/>
      <c r="AB666" s="27"/>
      <c r="AC666" s="27"/>
      <c r="AL666" s="26"/>
      <c r="AM666" s="26"/>
      <c r="AN666" s="270"/>
      <c r="AO666" s="270"/>
    </row>
    <row r="667" spans="2:45" ht="6" customHeight="1">
      <c r="M667" s="27"/>
      <c r="N667" s="27"/>
      <c r="O667" s="27"/>
      <c r="P667" s="27"/>
      <c r="Q667" s="27"/>
      <c r="R667" s="27"/>
      <c r="S667" s="27"/>
      <c r="T667" s="27"/>
      <c r="U667" s="27"/>
      <c r="V667" s="27"/>
      <c r="W667" s="27"/>
      <c r="X667" s="27"/>
      <c r="Y667" s="27"/>
      <c r="Z667" s="27"/>
      <c r="AA667" s="27"/>
      <c r="AB667" s="27"/>
      <c r="AC667" s="27"/>
      <c r="AL667" s="26"/>
      <c r="AM667" s="26"/>
    </row>
    <row r="668" spans="2:45" ht="12.75" customHeight="1">
      <c r="B668" s="403" t="s">
        <v>2</v>
      </c>
      <c r="C668" s="404"/>
      <c r="D668" s="404"/>
      <c r="E668" s="404"/>
      <c r="F668" s="404"/>
      <c r="G668" s="404"/>
      <c r="H668" s="404"/>
      <c r="I668" s="404"/>
      <c r="J668" s="408" t="s">
        <v>10</v>
      </c>
      <c r="K668" s="408"/>
      <c r="L668" s="271" t="s">
        <v>3</v>
      </c>
      <c r="M668" s="408" t="s">
        <v>11</v>
      </c>
      <c r="N668" s="408"/>
      <c r="O668" s="409" t="s">
        <v>12</v>
      </c>
      <c r="P668" s="408"/>
      <c r="Q668" s="408"/>
      <c r="R668" s="408"/>
      <c r="S668" s="408"/>
      <c r="T668" s="408"/>
      <c r="U668" s="408" t="s">
        <v>13</v>
      </c>
      <c r="V668" s="408"/>
      <c r="W668" s="408"/>
      <c r="AD668" s="11"/>
      <c r="AE668" s="11"/>
      <c r="AF668" s="11"/>
      <c r="AG668" s="11"/>
      <c r="AH668" s="11"/>
      <c r="AI668" s="11"/>
      <c r="AJ668" s="11"/>
      <c r="AL668" s="543">
        <f>$AL$9</f>
        <v>0</v>
      </c>
      <c r="AM668" s="411"/>
      <c r="AN668" s="478" t="s">
        <v>4</v>
      </c>
      <c r="AO668" s="478"/>
      <c r="AP668" s="411">
        <v>17</v>
      </c>
      <c r="AQ668" s="411"/>
      <c r="AR668" s="478" t="s">
        <v>5</v>
      </c>
      <c r="AS668" s="481"/>
    </row>
    <row r="669" spans="2:45" ht="13.9" customHeight="1">
      <c r="B669" s="404"/>
      <c r="C669" s="404"/>
      <c r="D669" s="404"/>
      <c r="E669" s="404"/>
      <c r="F669" s="404"/>
      <c r="G669" s="404"/>
      <c r="H669" s="404"/>
      <c r="I669" s="404"/>
      <c r="J669" s="591">
        <f>$J$10</f>
        <v>0</v>
      </c>
      <c r="K669" s="579">
        <f>$K$10</f>
        <v>0</v>
      </c>
      <c r="L669" s="593">
        <f>$L$10</f>
        <v>0</v>
      </c>
      <c r="M669" s="582">
        <f>$M$10</f>
        <v>0</v>
      </c>
      <c r="N669" s="579">
        <f>$N$10</f>
        <v>0</v>
      </c>
      <c r="O669" s="582">
        <f>$O$10</f>
        <v>0</v>
      </c>
      <c r="P669" s="544">
        <f>$P$10</f>
        <v>0</v>
      </c>
      <c r="Q669" s="544">
        <f>$Q$10</f>
        <v>0</v>
      </c>
      <c r="R669" s="544">
        <f>$R$10</f>
        <v>0</v>
      </c>
      <c r="S669" s="544">
        <f>$S$10</f>
        <v>0</v>
      </c>
      <c r="T669" s="579">
        <f>$T$10</f>
        <v>0</v>
      </c>
      <c r="U669" s="582">
        <f>$U$10</f>
        <v>0</v>
      </c>
      <c r="V669" s="544">
        <f>$V$10</f>
        <v>0</v>
      </c>
      <c r="W669" s="579">
        <f>$W$10</f>
        <v>0</v>
      </c>
      <c r="AD669" s="11"/>
      <c r="AE669" s="11"/>
      <c r="AF669" s="11"/>
      <c r="AG669" s="11"/>
      <c r="AH669" s="11"/>
      <c r="AI669" s="11"/>
      <c r="AJ669" s="11"/>
      <c r="AL669" s="412"/>
      <c r="AM669" s="413"/>
      <c r="AN669" s="479"/>
      <c r="AO669" s="479"/>
      <c r="AP669" s="413"/>
      <c r="AQ669" s="413"/>
      <c r="AR669" s="479"/>
      <c r="AS669" s="482"/>
    </row>
    <row r="670" spans="2:45" ht="9" customHeight="1">
      <c r="B670" s="404"/>
      <c r="C670" s="404"/>
      <c r="D670" s="404"/>
      <c r="E670" s="404"/>
      <c r="F670" s="404"/>
      <c r="G670" s="404"/>
      <c r="H670" s="404"/>
      <c r="I670" s="404"/>
      <c r="J670" s="592"/>
      <c r="K670" s="580"/>
      <c r="L670" s="594"/>
      <c r="M670" s="583"/>
      <c r="N670" s="580"/>
      <c r="O670" s="583"/>
      <c r="P670" s="545"/>
      <c r="Q670" s="545"/>
      <c r="R670" s="545"/>
      <c r="S670" s="545"/>
      <c r="T670" s="580"/>
      <c r="U670" s="583"/>
      <c r="V670" s="545"/>
      <c r="W670" s="580"/>
      <c r="AD670" s="11"/>
      <c r="AE670" s="11"/>
      <c r="AF670" s="11"/>
      <c r="AG670" s="11"/>
      <c r="AH670" s="11"/>
      <c r="AI670" s="11"/>
      <c r="AJ670" s="11"/>
      <c r="AL670" s="414"/>
      <c r="AM670" s="415"/>
      <c r="AN670" s="480"/>
      <c r="AO670" s="480"/>
      <c r="AP670" s="415"/>
      <c r="AQ670" s="415"/>
      <c r="AR670" s="480"/>
      <c r="AS670" s="483"/>
    </row>
    <row r="671" spans="2:45" ht="6" customHeight="1">
      <c r="B671" s="406"/>
      <c r="C671" s="406"/>
      <c r="D671" s="406"/>
      <c r="E671" s="406"/>
      <c r="F671" s="406"/>
      <c r="G671" s="406"/>
      <c r="H671" s="406"/>
      <c r="I671" s="406"/>
      <c r="J671" s="592"/>
      <c r="K671" s="581"/>
      <c r="L671" s="595"/>
      <c r="M671" s="584"/>
      <c r="N671" s="581"/>
      <c r="O671" s="584"/>
      <c r="P671" s="546"/>
      <c r="Q671" s="546"/>
      <c r="R671" s="546"/>
      <c r="S671" s="546"/>
      <c r="T671" s="581"/>
      <c r="U671" s="584"/>
      <c r="V671" s="546"/>
      <c r="W671" s="581"/>
    </row>
    <row r="672" spans="2:45" ht="15" customHeight="1">
      <c r="B672" s="457" t="s">
        <v>36</v>
      </c>
      <c r="C672" s="458"/>
      <c r="D672" s="458"/>
      <c r="E672" s="458"/>
      <c r="F672" s="458"/>
      <c r="G672" s="458"/>
      <c r="H672" s="458"/>
      <c r="I672" s="459"/>
      <c r="J672" s="457" t="s">
        <v>6</v>
      </c>
      <c r="K672" s="458"/>
      <c r="L672" s="458"/>
      <c r="M672" s="458"/>
      <c r="N672" s="466"/>
      <c r="O672" s="469" t="s">
        <v>37</v>
      </c>
      <c r="P672" s="458"/>
      <c r="Q672" s="458"/>
      <c r="R672" s="458"/>
      <c r="S672" s="458"/>
      <c r="T672" s="458"/>
      <c r="U672" s="459"/>
      <c r="V672" s="272" t="s">
        <v>348</v>
      </c>
      <c r="W672" s="273"/>
      <c r="X672" s="273"/>
      <c r="Y672" s="472" t="s">
        <v>349</v>
      </c>
      <c r="Z672" s="472"/>
      <c r="AA672" s="472"/>
      <c r="AB672" s="472"/>
      <c r="AC672" s="472"/>
      <c r="AD672" s="472"/>
      <c r="AE672" s="472"/>
      <c r="AF672" s="472"/>
      <c r="AG672" s="472"/>
      <c r="AH672" s="472"/>
      <c r="AI672" s="273"/>
      <c r="AJ672" s="273"/>
      <c r="AK672" s="274"/>
      <c r="AL672" s="596" t="s">
        <v>310</v>
      </c>
      <c r="AM672" s="596"/>
      <c r="AN672" s="473" t="s">
        <v>350</v>
      </c>
      <c r="AO672" s="473"/>
      <c r="AP672" s="473"/>
      <c r="AQ672" s="473"/>
      <c r="AR672" s="473"/>
      <c r="AS672" s="474"/>
    </row>
    <row r="673" spans="2:45" ht="13.9" customHeight="1">
      <c r="B673" s="460"/>
      <c r="C673" s="461"/>
      <c r="D673" s="461"/>
      <c r="E673" s="461"/>
      <c r="F673" s="461"/>
      <c r="G673" s="461"/>
      <c r="H673" s="461"/>
      <c r="I673" s="462"/>
      <c r="J673" s="460"/>
      <c r="K673" s="461"/>
      <c r="L673" s="461"/>
      <c r="M673" s="461"/>
      <c r="N673" s="467"/>
      <c r="O673" s="470"/>
      <c r="P673" s="461"/>
      <c r="Q673" s="461"/>
      <c r="R673" s="461"/>
      <c r="S673" s="461"/>
      <c r="T673" s="461"/>
      <c r="U673" s="462"/>
      <c r="V673" s="420" t="s">
        <v>7</v>
      </c>
      <c r="W673" s="421"/>
      <c r="X673" s="421"/>
      <c r="Y673" s="422"/>
      <c r="Z673" s="426" t="s">
        <v>16</v>
      </c>
      <c r="AA673" s="427"/>
      <c r="AB673" s="427"/>
      <c r="AC673" s="428"/>
      <c r="AD673" s="432" t="s">
        <v>17</v>
      </c>
      <c r="AE673" s="433"/>
      <c r="AF673" s="433"/>
      <c r="AG673" s="434"/>
      <c r="AH673" s="660" t="s">
        <v>60</v>
      </c>
      <c r="AI673" s="478"/>
      <c r="AJ673" s="478"/>
      <c r="AK673" s="481"/>
      <c r="AL673" s="597" t="s">
        <v>38</v>
      </c>
      <c r="AM673" s="597"/>
      <c r="AN673" s="448" t="s">
        <v>19</v>
      </c>
      <c r="AO673" s="449"/>
      <c r="AP673" s="449"/>
      <c r="AQ673" s="449"/>
      <c r="AR673" s="450"/>
      <c r="AS673" s="451"/>
    </row>
    <row r="674" spans="2:45" ht="13.9" customHeight="1">
      <c r="B674" s="463"/>
      <c r="C674" s="464"/>
      <c r="D674" s="464"/>
      <c r="E674" s="464"/>
      <c r="F674" s="464"/>
      <c r="G674" s="464"/>
      <c r="H674" s="464"/>
      <c r="I674" s="465"/>
      <c r="J674" s="463"/>
      <c r="K674" s="464"/>
      <c r="L674" s="464"/>
      <c r="M674" s="464"/>
      <c r="N674" s="468"/>
      <c r="O674" s="471"/>
      <c r="P674" s="464"/>
      <c r="Q674" s="464"/>
      <c r="R674" s="464"/>
      <c r="S674" s="464"/>
      <c r="T674" s="464"/>
      <c r="U674" s="465"/>
      <c r="V674" s="423"/>
      <c r="W674" s="424"/>
      <c r="X674" s="424"/>
      <c r="Y674" s="425"/>
      <c r="Z674" s="429"/>
      <c r="AA674" s="430"/>
      <c r="AB674" s="430"/>
      <c r="AC674" s="431"/>
      <c r="AD674" s="435"/>
      <c r="AE674" s="436"/>
      <c r="AF674" s="436"/>
      <c r="AG674" s="437"/>
      <c r="AH674" s="661"/>
      <c r="AI674" s="480"/>
      <c r="AJ674" s="480"/>
      <c r="AK674" s="483"/>
      <c r="AL674" s="598"/>
      <c r="AM674" s="598"/>
      <c r="AN674" s="454"/>
      <c r="AO674" s="454"/>
      <c r="AP674" s="454"/>
      <c r="AQ674" s="454"/>
      <c r="AR674" s="454"/>
      <c r="AS674" s="455"/>
    </row>
    <row r="675" spans="2:45" ht="18" customHeight="1">
      <c r="B675" s="653" t="e">
        <f>'報告書（事業主控）記載用'!#REF!</f>
        <v>#REF!</v>
      </c>
      <c r="C675" s="654"/>
      <c r="D675" s="654"/>
      <c r="E675" s="654"/>
      <c r="F675" s="654"/>
      <c r="G675" s="654"/>
      <c r="H675" s="654"/>
      <c r="I675" s="655"/>
      <c r="J675" s="653" t="e">
        <f>'報告書（事業主控）記載用'!#REF!</f>
        <v>#REF!</v>
      </c>
      <c r="K675" s="654"/>
      <c r="L675" s="654"/>
      <c r="M675" s="654"/>
      <c r="N675" s="656"/>
      <c r="O675" s="277" t="e">
        <f>'報告書（事業主控）記載用'!#REF!</f>
        <v>#REF!</v>
      </c>
      <c r="P675" s="278" t="s">
        <v>31</v>
      </c>
      <c r="Q675" s="277" t="e">
        <f>'報告書（事業主控）記載用'!#REF!</f>
        <v>#REF!</v>
      </c>
      <c r="R675" s="278" t="s">
        <v>32</v>
      </c>
      <c r="S675" s="277" t="e">
        <f>'報告書（事業主控）記載用'!#REF!</f>
        <v>#REF!</v>
      </c>
      <c r="T675" s="506" t="s">
        <v>33</v>
      </c>
      <c r="U675" s="506"/>
      <c r="V675" s="633" t="e">
        <f>'報告書（事業主控）記載用'!#REF!</f>
        <v>#REF!</v>
      </c>
      <c r="W675" s="634"/>
      <c r="X675" s="634"/>
      <c r="Y675" s="279" t="s">
        <v>8</v>
      </c>
      <c r="Z675" s="285"/>
      <c r="AA675" s="286"/>
      <c r="AB675" s="286"/>
      <c r="AC675" s="279" t="s">
        <v>8</v>
      </c>
      <c r="AD675" s="285"/>
      <c r="AE675" s="286"/>
      <c r="AF675" s="286"/>
      <c r="AG675" s="282" t="s">
        <v>8</v>
      </c>
      <c r="AH675" s="657" t="e">
        <f>'報告書（事業主控）記載用'!#REF!</f>
        <v>#REF!</v>
      </c>
      <c r="AI675" s="658"/>
      <c r="AJ675" s="658"/>
      <c r="AK675" s="659"/>
      <c r="AL675" s="285"/>
      <c r="AM675" s="287"/>
      <c r="AN675" s="630" t="e">
        <f>'報告書（事業主控）記載用'!#REF!</f>
        <v>#REF!</v>
      </c>
      <c r="AO675" s="631"/>
      <c r="AP675" s="631"/>
      <c r="AQ675" s="631"/>
      <c r="AR675" s="631"/>
      <c r="AS675" s="282" t="s">
        <v>8</v>
      </c>
    </row>
    <row r="676" spans="2:45" ht="18" customHeight="1">
      <c r="B676" s="647"/>
      <c r="C676" s="648"/>
      <c r="D676" s="648"/>
      <c r="E676" s="648"/>
      <c r="F676" s="648"/>
      <c r="G676" s="648"/>
      <c r="H676" s="648"/>
      <c r="I676" s="649"/>
      <c r="J676" s="647"/>
      <c r="K676" s="648"/>
      <c r="L676" s="648"/>
      <c r="M676" s="648"/>
      <c r="N676" s="651"/>
      <c r="O676" s="33" t="e">
        <f>'報告書（事業主控）記載用'!#REF!</f>
        <v>#REF!</v>
      </c>
      <c r="P676" s="237" t="s">
        <v>31</v>
      </c>
      <c r="Q676" s="33" t="e">
        <f>'報告書（事業主控）記載用'!#REF!</f>
        <v>#REF!</v>
      </c>
      <c r="R676" s="237" t="s">
        <v>32</v>
      </c>
      <c r="S676" s="33" t="e">
        <f>'報告書（事業主控）記載用'!#REF!</f>
        <v>#REF!</v>
      </c>
      <c r="T676" s="652" t="s">
        <v>34</v>
      </c>
      <c r="U676" s="652"/>
      <c r="V676" s="623" t="e">
        <f>'報告書（事業主控）記載用'!#REF!</f>
        <v>#REF!</v>
      </c>
      <c r="W676" s="624"/>
      <c r="X676" s="624"/>
      <c r="Y676" s="624"/>
      <c r="Z676" s="623" t="e">
        <f>'報告書（事業主控）記載用'!#REF!</f>
        <v>#REF!</v>
      </c>
      <c r="AA676" s="624"/>
      <c r="AB676" s="624"/>
      <c r="AC676" s="624"/>
      <c r="AD676" s="623" t="e">
        <f>'報告書（事業主控）記載用'!#REF!</f>
        <v>#REF!</v>
      </c>
      <c r="AE676" s="624"/>
      <c r="AF676" s="624"/>
      <c r="AG676" s="626"/>
      <c r="AH676" s="623" t="e">
        <f>'報告書（事業主控）記載用'!#REF!</f>
        <v>#REF!</v>
      </c>
      <c r="AI676" s="624"/>
      <c r="AJ676" s="624"/>
      <c r="AK676" s="626"/>
      <c r="AL676" s="494" t="e">
        <f>'報告書（事業主控）記載用'!#REF!</f>
        <v>#REF!</v>
      </c>
      <c r="AM676" s="625"/>
      <c r="AN676" s="623" t="e">
        <f>'報告書（事業主控）記載用'!#REF!</f>
        <v>#REF!</v>
      </c>
      <c r="AO676" s="624"/>
      <c r="AP676" s="624"/>
      <c r="AQ676" s="624"/>
      <c r="AR676" s="624"/>
      <c r="AS676" s="240"/>
    </row>
    <row r="677" spans="2:45" ht="18" customHeight="1">
      <c r="B677" s="644" t="e">
        <f>'報告書（事業主控）記載用'!#REF!</f>
        <v>#REF!</v>
      </c>
      <c r="C677" s="645"/>
      <c r="D677" s="645"/>
      <c r="E677" s="645"/>
      <c r="F677" s="645"/>
      <c r="G677" s="645"/>
      <c r="H677" s="645"/>
      <c r="I677" s="646"/>
      <c r="J677" s="644" t="e">
        <f>'報告書（事業主控）記載用'!#REF!</f>
        <v>#REF!</v>
      </c>
      <c r="K677" s="645"/>
      <c r="L677" s="645"/>
      <c r="M677" s="645"/>
      <c r="N677" s="650"/>
      <c r="O677" s="32" t="e">
        <f>'報告書（事業主控）記載用'!#REF!</f>
        <v>#REF!</v>
      </c>
      <c r="P677" s="11" t="s">
        <v>31</v>
      </c>
      <c r="Q677" s="32" t="e">
        <f>'報告書（事業主控）記載用'!#REF!</f>
        <v>#REF!</v>
      </c>
      <c r="R677" s="11" t="s">
        <v>32</v>
      </c>
      <c r="S677" s="32" t="e">
        <f>'報告書（事業主控）記載用'!#REF!</f>
        <v>#REF!</v>
      </c>
      <c r="T677" s="512" t="s">
        <v>33</v>
      </c>
      <c r="U677" s="512"/>
      <c r="V677" s="633" t="e">
        <f>'報告書（事業主控）記載用'!#REF!</f>
        <v>#REF!</v>
      </c>
      <c r="W677" s="634"/>
      <c r="X677" s="634"/>
      <c r="Y677" s="284"/>
      <c r="Z677" s="285"/>
      <c r="AA677" s="286"/>
      <c r="AB677" s="286"/>
      <c r="AC677" s="284"/>
      <c r="AD677" s="285"/>
      <c r="AE677" s="286"/>
      <c r="AF677" s="286"/>
      <c r="AG677" s="284"/>
      <c r="AH677" s="630" t="e">
        <f>'報告書（事業主控）記載用'!#REF!</f>
        <v>#REF!</v>
      </c>
      <c r="AI677" s="631"/>
      <c r="AJ677" s="631"/>
      <c r="AK677" s="632"/>
      <c r="AL677" s="285"/>
      <c r="AM677" s="287"/>
      <c r="AN677" s="630" t="e">
        <f>'報告書（事業主控）記載用'!#REF!</f>
        <v>#REF!</v>
      </c>
      <c r="AO677" s="631"/>
      <c r="AP677" s="631"/>
      <c r="AQ677" s="631"/>
      <c r="AR677" s="631"/>
      <c r="AS677" s="288"/>
    </row>
    <row r="678" spans="2:45" ht="18" customHeight="1">
      <c r="B678" s="647"/>
      <c r="C678" s="648"/>
      <c r="D678" s="648"/>
      <c r="E678" s="648"/>
      <c r="F678" s="648"/>
      <c r="G678" s="648"/>
      <c r="H678" s="648"/>
      <c r="I678" s="649"/>
      <c r="J678" s="647"/>
      <c r="K678" s="648"/>
      <c r="L678" s="648"/>
      <c r="M678" s="648"/>
      <c r="N678" s="651"/>
      <c r="O678" s="33" t="e">
        <f>'報告書（事業主控）記載用'!#REF!</f>
        <v>#REF!</v>
      </c>
      <c r="P678" s="237" t="s">
        <v>31</v>
      </c>
      <c r="Q678" s="33" t="e">
        <f>'報告書（事業主控）記載用'!#REF!</f>
        <v>#REF!</v>
      </c>
      <c r="R678" s="237" t="s">
        <v>32</v>
      </c>
      <c r="S678" s="33" t="e">
        <f>'報告書（事業主控）記載用'!#REF!</f>
        <v>#REF!</v>
      </c>
      <c r="T678" s="652" t="s">
        <v>34</v>
      </c>
      <c r="U678" s="652"/>
      <c r="V678" s="627" t="e">
        <f>'報告書（事業主控）記載用'!#REF!</f>
        <v>#REF!</v>
      </c>
      <c r="W678" s="628"/>
      <c r="X678" s="628"/>
      <c r="Y678" s="628"/>
      <c r="Z678" s="627" t="e">
        <f>'報告書（事業主控）記載用'!#REF!</f>
        <v>#REF!</v>
      </c>
      <c r="AA678" s="628"/>
      <c r="AB678" s="628"/>
      <c r="AC678" s="628"/>
      <c r="AD678" s="627" t="e">
        <f>'報告書（事業主控）記載用'!#REF!</f>
        <v>#REF!</v>
      </c>
      <c r="AE678" s="628"/>
      <c r="AF678" s="628"/>
      <c r="AG678" s="628"/>
      <c r="AH678" s="627" t="e">
        <f>'報告書（事業主控）記載用'!#REF!</f>
        <v>#REF!</v>
      </c>
      <c r="AI678" s="628"/>
      <c r="AJ678" s="628"/>
      <c r="AK678" s="629"/>
      <c r="AL678" s="494" t="e">
        <f>'報告書（事業主控）記載用'!#REF!</f>
        <v>#REF!</v>
      </c>
      <c r="AM678" s="625"/>
      <c r="AN678" s="623" t="e">
        <f>'報告書（事業主控）記載用'!#REF!</f>
        <v>#REF!</v>
      </c>
      <c r="AO678" s="624"/>
      <c r="AP678" s="624"/>
      <c r="AQ678" s="624"/>
      <c r="AR678" s="624"/>
      <c r="AS678" s="240"/>
    </row>
    <row r="679" spans="2:45" ht="18" customHeight="1">
      <c r="B679" s="644" t="e">
        <f>'報告書（事業主控）記載用'!#REF!</f>
        <v>#REF!</v>
      </c>
      <c r="C679" s="645"/>
      <c r="D679" s="645"/>
      <c r="E679" s="645"/>
      <c r="F679" s="645"/>
      <c r="G679" s="645"/>
      <c r="H679" s="645"/>
      <c r="I679" s="646"/>
      <c r="J679" s="644" t="e">
        <f>'報告書（事業主控）記載用'!#REF!</f>
        <v>#REF!</v>
      </c>
      <c r="K679" s="645"/>
      <c r="L679" s="645"/>
      <c r="M679" s="645"/>
      <c r="N679" s="650"/>
      <c r="O679" s="32" t="e">
        <f>'報告書（事業主控）記載用'!#REF!</f>
        <v>#REF!</v>
      </c>
      <c r="P679" s="11" t="s">
        <v>31</v>
      </c>
      <c r="Q679" s="32" t="e">
        <f>'報告書（事業主控）記載用'!#REF!</f>
        <v>#REF!</v>
      </c>
      <c r="R679" s="11" t="s">
        <v>32</v>
      </c>
      <c r="S679" s="32" t="e">
        <f>'報告書（事業主控）記載用'!#REF!</f>
        <v>#REF!</v>
      </c>
      <c r="T679" s="512" t="s">
        <v>33</v>
      </c>
      <c r="U679" s="512"/>
      <c r="V679" s="633" t="e">
        <f>'報告書（事業主控）記載用'!#REF!</f>
        <v>#REF!</v>
      </c>
      <c r="W679" s="634"/>
      <c r="X679" s="634"/>
      <c r="Y679" s="284"/>
      <c r="Z679" s="285"/>
      <c r="AA679" s="286"/>
      <c r="AB679" s="286"/>
      <c r="AC679" s="284"/>
      <c r="AD679" s="285"/>
      <c r="AE679" s="286"/>
      <c r="AF679" s="286"/>
      <c r="AG679" s="284"/>
      <c r="AH679" s="630" t="e">
        <f>'報告書（事業主控）記載用'!#REF!</f>
        <v>#REF!</v>
      </c>
      <c r="AI679" s="631"/>
      <c r="AJ679" s="631"/>
      <c r="AK679" s="632"/>
      <c r="AL679" s="285"/>
      <c r="AM679" s="287"/>
      <c r="AN679" s="630" t="e">
        <f>'報告書（事業主控）記載用'!#REF!</f>
        <v>#REF!</v>
      </c>
      <c r="AO679" s="631"/>
      <c r="AP679" s="631"/>
      <c r="AQ679" s="631"/>
      <c r="AR679" s="631"/>
      <c r="AS679" s="288"/>
    </row>
    <row r="680" spans="2:45" ht="18" customHeight="1">
      <c r="B680" s="647"/>
      <c r="C680" s="648"/>
      <c r="D680" s="648"/>
      <c r="E680" s="648"/>
      <c r="F680" s="648"/>
      <c r="G680" s="648"/>
      <c r="H680" s="648"/>
      <c r="I680" s="649"/>
      <c r="J680" s="647"/>
      <c r="K680" s="648"/>
      <c r="L680" s="648"/>
      <c r="M680" s="648"/>
      <c r="N680" s="651"/>
      <c r="O680" s="33" t="e">
        <f>'報告書（事業主控）記載用'!#REF!</f>
        <v>#REF!</v>
      </c>
      <c r="P680" s="237" t="s">
        <v>31</v>
      </c>
      <c r="Q680" s="33" t="e">
        <f>'報告書（事業主控）記載用'!#REF!</f>
        <v>#REF!</v>
      </c>
      <c r="R680" s="237" t="s">
        <v>32</v>
      </c>
      <c r="S680" s="33" t="e">
        <f>'報告書（事業主控）記載用'!#REF!</f>
        <v>#REF!</v>
      </c>
      <c r="T680" s="652" t="s">
        <v>34</v>
      </c>
      <c r="U680" s="652"/>
      <c r="V680" s="627" t="e">
        <f>'報告書（事業主控）記載用'!#REF!</f>
        <v>#REF!</v>
      </c>
      <c r="W680" s="628"/>
      <c r="X680" s="628"/>
      <c r="Y680" s="628"/>
      <c r="Z680" s="627" t="e">
        <f>'報告書（事業主控）記載用'!#REF!</f>
        <v>#REF!</v>
      </c>
      <c r="AA680" s="628"/>
      <c r="AB680" s="628"/>
      <c r="AC680" s="628"/>
      <c r="AD680" s="627" t="e">
        <f>'報告書（事業主控）記載用'!#REF!</f>
        <v>#REF!</v>
      </c>
      <c r="AE680" s="628"/>
      <c r="AF680" s="628"/>
      <c r="AG680" s="628"/>
      <c r="AH680" s="627" t="e">
        <f>'報告書（事業主控）記載用'!#REF!</f>
        <v>#REF!</v>
      </c>
      <c r="AI680" s="628"/>
      <c r="AJ680" s="628"/>
      <c r="AK680" s="629"/>
      <c r="AL680" s="494" t="e">
        <f>'報告書（事業主控）記載用'!#REF!</f>
        <v>#REF!</v>
      </c>
      <c r="AM680" s="625"/>
      <c r="AN680" s="623" t="e">
        <f>'報告書（事業主控）記載用'!#REF!</f>
        <v>#REF!</v>
      </c>
      <c r="AO680" s="624"/>
      <c r="AP680" s="624"/>
      <c r="AQ680" s="624"/>
      <c r="AR680" s="624"/>
      <c r="AS680" s="240"/>
    </row>
    <row r="681" spans="2:45" ht="18" customHeight="1">
      <c r="B681" s="644" t="e">
        <f>'報告書（事業主控）記載用'!#REF!</f>
        <v>#REF!</v>
      </c>
      <c r="C681" s="645"/>
      <c r="D681" s="645"/>
      <c r="E681" s="645"/>
      <c r="F681" s="645"/>
      <c r="G681" s="645"/>
      <c r="H681" s="645"/>
      <c r="I681" s="646"/>
      <c r="J681" s="644" t="e">
        <f>'報告書（事業主控）記載用'!#REF!</f>
        <v>#REF!</v>
      </c>
      <c r="K681" s="645"/>
      <c r="L681" s="645"/>
      <c r="M681" s="645"/>
      <c r="N681" s="650"/>
      <c r="O681" s="32" t="e">
        <f>'報告書（事業主控）記載用'!#REF!</f>
        <v>#REF!</v>
      </c>
      <c r="P681" s="11" t="s">
        <v>31</v>
      </c>
      <c r="Q681" s="32" t="e">
        <f>'報告書（事業主控）記載用'!#REF!</f>
        <v>#REF!</v>
      </c>
      <c r="R681" s="11" t="s">
        <v>32</v>
      </c>
      <c r="S681" s="32" t="e">
        <f>'報告書（事業主控）記載用'!#REF!</f>
        <v>#REF!</v>
      </c>
      <c r="T681" s="512" t="s">
        <v>33</v>
      </c>
      <c r="U681" s="512"/>
      <c r="V681" s="633" t="e">
        <f>'報告書（事業主控）記載用'!#REF!</f>
        <v>#REF!</v>
      </c>
      <c r="W681" s="634"/>
      <c r="X681" s="634"/>
      <c r="Y681" s="284"/>
      <c r="Z681" s="285"/>
      <c r="AA681" s="286"/>
      <c r="AB681" s="286"/>
      <c r="AC681" s="284"/>
      <c r="AD681" s="285"/>
      <c r="AE681" s="286"/>
      <c r="AF681" s="286"/>
      <c r="AG681" s="284"/>
      <c r="AH681" s="630" t="e">
        <f>'報告書（事業主控）記載用'!#REF!</f>
        <v>#REF!</v>
      </c>
      <c r="AI681" s="631"/>
      <c r="AJ681" s="631"/>
      <c r="AK681" s="632"/>
      <c r="AL681" s="285"/>
      <c r="AM681" s="287"/>
      <c r="AN681" s="630" t="e">
        <f>'報告書（事業主控）記載用'!#REF!</f>
        <v>#REF!</v>
      </c>
      <c r="AO681" s="631"/>
      <c r="AP681" s="631"/>
      <c r="AQ681" s="631"/>
      <c r="AR681" s="631"/>
      <c r="AS681" s="288"/>
    </row>
    <row r="682" spans="2:45" ht="18" customHeight="1">
      <c r="B682" s="647"/>
      <c r="C682" s="648"/>
      <c r="D682" s="648"/>
      <c r="E682" s="648"/>
      <c r="F682" s="648"/>
      <c r="G682" s="648"/>
      <c r="H682" s="648"/>
      <c r="I682" s="649"/>
      <c r="J682" s="647"/>
      <c r="K682" s="648"/>
      <c r="L682" s="648"/>
      <c r="M682" s="648"/>
      <c r="N682" s="651"/>
      <c r="O682" s="33" t="e">
        <f>'報告書（事業主控）記載用'!#REF!</f>
        <v>#REF!</v>
      </c>
      <c r="P682" s="237" t="s">
        <v>31</v>
      </c>
      <c r="Q682" s="33" t="e">
        <f>'報告書（事業主控）記載用'!#REF!</f>
        <v>#REF!</v>
      </c>
      <c r="R682" s="237" t="s">
        <v>32</v>
      </c>
      <c r="S682" s="33" t="e">
        <f>'報告書（事業主控）記載用'!#REF!</f>
        <v>#REF!</v>
      </c>
      <c r="T682" s="652" t="s">
        <v>34</v>
      </c>
      <c r="U682" s="652"/>
      <c r="V682" s="627" t="e">
        <f>'報告書（事業主控）記載用'!#REF!</f>
        <v>#REF!</v>
      </c>
      <c r="W682" s="628"/>
      <c r="X682" s="628"/>
      <c r="Y682" s="628"/>
      <c r="Z682" s="627" t="e">
        <f>'報告書（事業主控）記載用'!#REF!</f>
        <v>#REF!</v>
      </c>
      <c r="AA682" s="628"/>
      <c r="AB682" s="628"/>
      <c r="AC682" s="628"/>
      <c r="AD682" s="627" t="e">
        <f>'報告書（事業主控）記載用'!#REF!</f>
        <v>#REF!</v>
      </c>
      <c r="AE682" s="628"/>
      <c r="AF682" s="628"/>
      <c r="AG682" s="628"/>
      <c r="AH682" s="627" t="e">
        <f>'報告書（事業主控）記載用'!#REF!</f>
        <v>#REF!</v>
      </c>
      <c r="AI682" s="628"/>
      <c r="AJ682" s="628"/>
      <c r="AK682" s="629"/>
      <c r="AL682" s="494" t="e">
        <f>'報告書（事業主控）記載用'!#REF!</f>
        <v>#REF!</v>
      </c>
      <c r="AM682" s="625"/>
      <c r="AN682" s="623" t="e">
        <f>'報告書（事業主控）記載用'!#REF!</f>
        <v>#REF!</v>
      </c>
      <c r="AO682" s="624"/>
      <c r="AP682" s="624"/>
      <c r="AQ682" s="624"/>
      <c r="AR682" s="624"/>
      <c r="AS682" s="240"/>
    </row>
    <row r="683" spans="2:45" ht="18" customHeight="1">
      <c r="B683" s="644" t="e">
        <f>'報告書（事業主控）記載用'!#REF!</f>
        <v>#REF!</v>
      </c>
      <c r="C683" s="645"/>
      <c r="D683" s="645"/>
      <c r="E683" s="645"/>
      <c r="F683" s="645"/>
      <c r="G683" s="645"/>
      <c r="H683" s="645"/>
      <c r="I683" s="646"/>
      <c r="J683" s="644" t="e">
        <f>'報告書（事業主控）記載用'!#REF!</f>
        <v>#REF!</v>
      </c>
      <c r="K683" s="645"/>
      <c r="L683" s="645"/>
      <c r="M683" s="645"/>
      <c r="N683" s="650"/>
      <c r="O683" s="32" t="e">
        <f>'報告書（事業主控）記載用'!#REF!</f>
        <v>#REF!</v>
      </c>
      <c r="P683" s="11" t="s">
        <v>31</v>
      </c>
      <c r="Q683" s="32" t="e">
        <f>'報告書（事業主控）記載用'!#REF!</f>
        <v>#REF!</v>
      </c>
      <c r="R683" s="11" t="s">
        <v>32</v>
      </c>
      <c r="S683" s="32" t="e">
        <f>'報告書（事業主控）記載用'!#REF!</f>
        <v>#REF!</v>
      </c>
      <c r="T683" s="512" t="s">
        <v>33</v>
      </c>
      <c r="U683" s="512"/>
      <c r="V683" s="633" t="e">
        <f>'報告書（事業主控）記載用'!#REF!</f>
        <v>#REF!</v>
      </c>
      <c r="W683" s="634"/>
      <c r="X683" s="634"/>
      <c r="Y683" s="284"/>
      <c r="Z683" s="285"/>
      <c r="AA683" s="286"/>
      <c r="AB683" s="286"/>
      <c r="AC683" s="284"/>
      <c r="AD683" s="285"/>
      <c r="AE683" s="286"/>
      <c r="AF683" s="286"/>
      <c r="AG683" s="284"/>
      <c r="AH683" s="630" t="e">
        <f>'報告書（事業主控）記載用'!#REF!</f>
        <v>#REF!</v>
      </c>
      <c r="AI683" s="631"/>
      <c r="AJ683" s="631"/>
      <c r="AK683" s="632"/>
      <c r="AL683" s="285"/>
      <c r="AM683" s="287"/>
      <c r="AN683" s="630" t="e">
        <f>'報告書（事業主控）記載用'!#REF!</f>
        <v>#REF!</v>
      </c>
      <c r="AO683" s="631"/>
      <c r="AP683" s="631"/>
      <c r="AQ683" s="631"/>
      <c r="AR683" s="631"/>
      <c r="AS683" s="288"/>
    </row>
    <row r="684" spans="2:45" ht="18" customHeight="1">
      <c r="B684" s="647"/>
      <c r="C684" s="648"/>
      <c r="D684" s="648"/>
      <c r="E684" s="648"/>
      <c r="F684" s="648"/>
      <c r="G684" s="648"/>
      <c r="H684" s="648"/>
      <c r="I684" s="649"/>
      <c r="J684" s="647"/>
      <c r="K684" s="648"/>
      <c r="L684" s="648"/>
      <c r="M684" s="648"/>
      <c r="N684" s="651"/>
      <c r="O684" s="33" t="e">
        <f>'報告書（事業主控）記載用'!#REF!</f>
        <v>#REF!</v>
      </c>
      <c r="P684" s="237" t="s">
        <v>31</v>
      </c>
      <c r="Q684" s="33" t="e">
        <f>'報告書（事業主控）記載用'!#REF!</f>
        <v>#REF!</v>
      </c>
      <c r="R684" s="237" t="s">
        <v>32</v>
      </c>
      <c r="S684" s="33" t="e">
        <f>'報告書（事業主控）記載用'!#REF!</f>
        <v>#REF!</v>
      </c>
      <c r="T684" s="652" t="s">
        <v>34</v>
      </c>
      <c r="U684" s="652"/>
      <c r="V684" s="627" t="e">
        <f>'報告書（事業主控）記載用'!#REF!</f>
        <v>#REF!</v>
      </c>
      <c r="W684" s="628"/>
      <c r="X684" s="628"/>
      <c r="Y684" s="628"/>
      <c r="Z684" s="627" t="e">
        <f>'報告書（事業主控）記載用'!#REF!</f>
        <v>#REF!</v>
      </c>
      <c r="AA684" s="628"/>
      <c r="AB684" s="628"/>
      <c r="AC684" s="628"/>
      <c r="AD684" s="627" t="e">
        <f>'報告書（事業主控）記載用'!#REF!</f>
        <v>#REF!</v>
      </c>
      <c r="AE684" s="628"/>
      <c r="AF684" s="628"/>
      <c r="AG684" s="628"/>
      <c r="AH684" s="627" t="e">
        <f>'報告書（事業主控）記載用'!#REF!</f>
        <v>#REF!</v>
      </c>
      <c r="AI684" s="628"/>
      <c r="AJ684" s="628"/>
      <c r="AK684" s="629"/>
      <c r="AL684" s="494" t="e">
        <f>'報告書（事業主控）記載用'!#REF!</f>
        <v>#REF!</v>
      </c>
      <c r="AM684" s="625"/>
      <c r="AN684" s="623" t="e">
        <f>'報告書（事業主控）記載用'!#REF!</f>
        <v>#REF!</v>
      </c>
      <c r="AO684" s="624"/>
      <c r="AP684" s="624"/>
      <c r="AQ684" s="624"/>
      <c r="AR684" s="624"/>
      <c r="AS684" s="240"/>
    </row>
    <row r="685" spans="2:45" ht="18" customHeight="1">
      <c r="B685" s="644" t="e">
        <f>'報告書（事業主控）記載用'!#REF!</f>
        <v>#REF!</v>
      </c>
      <c r="C685" s="645"/>
      <c r="D685" s="645"/>
      <c r="E685" s="645"/>
      <c r="F685" s="645"/>
      <c r="G685" s="645"/>
      <c r="H685" s="645"/>
      <c r="I685" s="646"/>
      <c r="J685" s="644" t="e">
        <f>'報告書（事業主控）記載用'!#REF!</f>
        <v>#REF!</v>
      </c>
      <c r="K685" s="645"/>
      <c r="L685" s="645"/>
      <c r="M685" s="645"/>
      <c r="N685" s="650"/>
      <c r="O685" s="32" t="e">
        <f>'報告書（事業主控）記載用'!#REF!</f>
        <v>#REF!</v>
      </c>
      <c r="P685" s="11" t="s">
        <v>31</v>
      </c>
      <c r="Q685" s="32" t="e">
        <f>'報告書（事業主控）記載用'!#REF!</f>
        <v>#REF!</v>
      </c>
      <c r="R685" s="11" t="s">
        <v>32</v>
      </c>
      <c r="S685" s="32" t="e">
        <f>'報告書（事業主控）記載用'!#REF!</f>
        <v>#REF!</v>
      </c>
      <c r="T685" s="512" t="s">
        <v>33</v>
      </c>
      <c r="U685" s="512"/>
      <c r="V685" s="633" t="e">
        <f>'報告書（事業主控）記載用'!#REF!</f>
        <v>#REF!</v>
      </c>
      <c r="W685" s="634"/>
      <c r="X685" s="634"/>
      <c r="Y685" s="284"/>
      <c r="Z685" s="285"/>
      <c r="AA685" s="286"/>
      <c r="AB685" s="286"/>
      <c r="AC685" s="284"/>
      <c r="AD685" s="285"/>
      <c r="AE685" s="286"/>
      <c r="AF685" s="286"/>
      <c r="AG685" s="284"/>
      <c r="AH685" s="630" t="e">
        <f>'報告書（事業主控）記載用'!#REF!</f>
        <v>#REF!</v>
      </c>
      <c r="AI685" s="631"/>
      <c r="AJ685" s="631"/>
      <c r="AK685" s="632"/>
      <c r="AL685" s="285"/>
      <c r="AM685" s="287"/>
      <c r="AN685" s="630" t="e">
        <f>'報告書（事業主控）記載用'!#REF!</f>
        <v>#REF!</v>
      </c>
      <c r="AO685" s="631"/>
      <c r="AP685" s="631"/>
      <c r="AQ685" s="631"/>
      <c r="AR685" s="631"/>
      <c r="AS685" s="288"/>
    </row>
    <row r="686" spans="2:45" ht="18" customHeight="1">
      <c r="B686" s="647"/>
      <c r="C686" s="648"/>
      <c r="D686" s="648"/>
      <c r="E686" s="648"/>
      <c r="F686" s="648"/>
      <c r="G686" s="648"/>
      <c r="H686" s="648"/>
      <c r="I686" s="649"/>
      <c r="J686" s="647"/>
      <c r="K686" s="648"/>
      <c r="L686" s="648"/>
      <c r="M686" s="648"/>
      <c r="N686" s="651"/>
      <c r="O686" s="33" t="e">
        <f>'報告書（事業主控）記載用'!#REF!</f>
        <v>#REF!</v>
      </c>
      <c r="P686" s="237" t="s">
        <v>31</v>
      </c>
      <c r="Q686" s="33" t="e">
        <f>'報告書（事業主控）記載用'!#REF!</f>
        <v>#REF!</v>
      </c>
      <c r="R686" s="237" t="s">
        <v>32</v>
      </c>
      <c r="S686" s="33" t="e">
        <f>'報告書（事業主控）記載用'!#REF!</f>
        <v>#REF!</v>
      </c>
      <c r="T686" s="652" t="s">
        <v>34</v>
      </c>
      <c r="U686" s="652"/>
      <c r="V686" s="627" t="e">
        <f>'報告書（事業主控）記載用'!#REF!</f>
        <v>#REF!</v>
      </c>
      <c r="W686" s="628"/>
      <c r="X686" s="628"/>
      <c r="Y686" s="628"/>
      <c r="Z686" s="627" t="e">
        <f>'報告書（事業主控）記載用'!#REF!</f>
        <v>#REF!</v>
      </c>
      <c r="AA686" s="628"/>
      <c r="AB686" s="628"/>
      <c r="AC686" s="628"/>
      <c r="AD686" s="627" t="e">
        <f>'報告書（事業主控）記載用'!#REF!</f>
        <v>#REF!</v>
      </c>
      <c r="AE686" s="628"/>
      <c r="AF686" s="628"/>
      <c r="AG686" s="628"/>
      <c r="AH686" s="627" t="e">
        <f>'報告書（事業主控）記載用'!#REF!</f>
        <v>#REF!</v>
      </c>
      <c r="AI686" s="628"/>
      <c r="AJ686" s="628"/>
      <c r="AK686" s="629"/>
      <c r="AL686" s="494" t="e">
        <f>'報告書（事業主控）記載用'!#REF!</f>
        <v>#REF!</v>
      </c>
      <c r="AM686" s="625"/>
      <c r="AN686" s="623" t="e">
        <f>'報告書（事業主控）記載用'!#REF!</f>
        <v>#REF!</v>
      </c>
      <c r="AO686" s="624"/>
      <c r="AP686" s="624"/>
      <c r="AQ686" s="624"/>
      <c r="AR686" s="624"/>
      <c r="AS686" s="240"/>
    </row>
    <row r="687" spans="2:45" ht="18" customHeight="1">
      <c r="B687" s="644" t="e">
        <f>'報告書（事業主控）記載用'!#REF!</f>
        <v>#REF!</v>
      </c>
      <c r="C687" s="645"/>
      <c r="D687" s="645"/>
      <c r="E687" s="645"/>
      <c r="F687" s="645"/>
      <c r="G687" s="645"/>
      <c r="H687" s="645"/>
      <c r="I687" s="646"/>
      <c r="J687" s="644" t="e">
        <f>'報告書（事業主控）記載用'!#REF!</f>
        <v>#REF!</v>
      </c>
      <c r="K687" s="645"/>
      <c r="L687" s="645"/>
      <c r="M687" s="645"/>
      <c r="N687" s="650"/>
      <c r="O687" s="32" t="e">
        <f>'報告書（事業主控）記載用'!#REF!</f>
        <v>#REF!</v>
      </c>
      <c r="P687" s="11" t="s">
        <v>31</v>
      </c>
      <c r="Q687" s="32" t="e">
        <f>'報告書（事業主控）記載用'!#REF!</f>
        <v>#REF!</v>
      </c>
      <c r="R687" s="11" t="s">
        <v>32</v>
      </c>
      <c r="S687" s="32" t="e">
        <f>'報告書（事業主控）記載用'!#REF!</f>
        <v>#REF!</v>
      </c>
      <c r="T687" s="512" t="s">
        <v>33</v>
      </c>
      <c r="U687" s="512"/>
      <c r="V687" s="633" t="e">
        <f>'報告書（事業主控）記載用'!#REF!</f>
        <v>#REF!</v>
      </c>
      <c r="W687" s="634"/>
      <c r="X687" s="634"/>
      <c r="Y687" s="284"/>
      <c r="Z687" s="285"/>
      <c r="AA687" s="286"/>
      <c r="AB687" s="286"/>
      <c r="AC687" s="284"/>
      <c r="AD687" s="285"/>
      <c r="AE687" s="286"/>
      <c r="AF687" s="286"/>
      <c r="AG687" s="284"/>
      <c r="AH687" s="630" t="e">
        <f>'報告書（事業主控）記載用'!#REF!</f>
        <v>#REF!</v>
      </c>
      <c r="AI687" s="631"/>
      <c r="AJ687" s="631"/>
      <c r="AK687" s="632"/>
      <c r="AL687" s="285"/>
      <c r="AM687" s="287"/>
      <c r="AN687" s="630" t="e">
        <f>'報告書（事業主控）記載用'!#REF!</f>
        <v>#REF!</v>
      </c>
      <c r="AO687" s="631"/>
      <c r="AP687" s="631"/>
      <c r="AQ687" s="631"/>
      <c r="AR687" s="631"/>
      <c r="AS687" s="288"/>
    </row>
    <row r="688" spans="2:45" ht="18" customHeight="1">
      <c r="B688" s="647"/>
      <c r="C688" s="648"/>
      <c r="D688" s="648"/>
      <c r="E688" s="648"/>
      <c r="F688" s="648"/>
      <c r="G688" s="648"/>
      <c r="H688" s="648"/>
      <c r="I688" s="649"/>
      <c r="J688" s="647"/>
      <c r="K688" s="648"/>
      <c r="L688" s="648"/>
      <c r="M688" s="648"/>
      <c r="N688" s="651"/>
      <c r="O688" s="33" t="e">
        <f>'報告書（事業主控）記載用'!#REF!</f>
        <v>#REF!</v>
      </c>
      <c r="P688" s="237" t="s">
        <v>31</v>
      </c>
      <c r="Q688" s="33" t="e">
        <f>'報告書（事業主控）記載用'!#REF!</f>
        <v>#REF!</v>
      </c>
      <c r="R688" s="237" t="s">
        <v>32</v>
      </c>
      <c r="S688" s="33" t="e">
        <f>'報告書（事業主控）記載用'!#REF!</f>
        <v>#REF!</v>
      </c>
      <c r="T688" s="652" t="s">
        <v>34</v>
      </c>
      <c r="U688" s="652"/>
      <c r="V688" s="627" t="e">
        <f>'報告書（事業主控）記載用'!#REF!</f>
        <v>#REF!</v>
      </c>
      <c r="W688" s="628"/>
      <c r="X688" s="628"/>
      <c r="Y688" s="628"/>
      <c r="Z688" s="627" t="e">
        <f>'報告書（事業主控）記載用'!#REF!</f>
        <v>#REF!</v>
      </c>
      <c r="AA688" s="628"/>
      <c r="AB688" s="628"/>
      <c r="AC688" s="628"/>
      <c r="AD688" s="627" t="e">
        <f>'報告書（事業主控）記載用'!#REF!</f>
        <v>#REF!</v>
      </c>
      <c r="AE688" s="628"/>
      <c r="AF688" s="628"/>
      <c r="AG688" s="628"/>
      <c r="AH688" s="627" t="e">
        <f>'報告書（事業主控）記載用'!#REF!</f>
        <v>#REF!</v>
      </c>
      <c r="AI688" s="628"/>
      <c r="AJ688" s="628"/>
      <c r="AK688" s="629"/>
      <c r="AL688" s="494" t="e">
        <f>'報告書（事業主控）記載用'!#REF!</f>
        <v>#REF!</v>
      </c>
      <c r="AM688" s="625"/>
      <c r="AN688" s="623" t="e">
        <f>'報告書（事業主控）記載用'!#REF!</f>
        <v>#REF!</v>
      </c>
      <c r="AO688" s="624"/>
      <c r="AP688" s="624"/>
      <c r="AQ688" s="624"/>
      <c r="AR688" s="624"/>
      <c r="AS688" s="240"/>
    </row>
    <row r="689" spans="2:45" ht="18" customHeight="1">
      <c r="B689" s="644" t="e">
        <f>'報告書（事業主控）記載用'!#REF!</f>
        <v>#REF!</v>
      </c>
      <c r="C689" s="645"/>
      <c r="D689" s="645"/>
      <c r="E689" s="645"/>
      <c r="F689" s="645"/>
      <c r="G689" s="645"/>
      <c r="H689" s="645"/>
      <c r="I689" s="646"/>
      <c r="J689" s="644" t="e">
        <f>'報告書（事業主控）記載用'!#REF!</f>
        <v>#REF!</v>
      </c>
      <c r="K689" s="645"/>
      <c r="L689" s="645"/>
      <c r="M689" s="645"/>
      <c r="N689" s="650"/>
      <c r="O689" s="32" t="e">
        <f>'報告書（事業主控）記載用'!#REF!</f>
        <v>#REF!</v>
      </c>
      <c r="P689" s="11" t="s">
        <v>31</v>
      </c>
      <c r="Q689" s="32" t="e">
        <f>'報告書（事業主控）記載用'!#REF!</f>
        <v>#REF!</v>
      </c>
      <c r="R689" s="11" t="s">
        <v>32</v>
      </c>
      <c r="S689" s="32" t="e">
        <f>'報告書（事業主控）記載用'!#REF!</f>
        <v>#REF!</v>
      </c>
      <c r="T689" s="512" t="s">
        <v>33</v>
      </c>
      <c r="U689" s="512"/>
      <c r="V689" s="633" t="e">
        <f>'報告書（事業主控）記載用'!#REF!</f>
        <v>#REF!</v>
      </c>
      <c r="W689" s="634"/>
      <c r="X689" s="634"/>
      <c r="Y689" s="284"/>
      <c r="Z689" s="285"/>
      <c r="AA689" s="286"/>
      <c r="AB689" s="286"/>
      <c r="AC689" s="284"/>
      <c r="AD689" s="285"/>
      <c r="AE689" s="286"/>
      <c r="AF689" s="286"/>
      <c r="AG689" s="284"/>
      <c r="AH689" s="630" t="e">
        <f>'報告書（事業主控）記載用'!#REF!</f>
        <v>#REF!</v>
      </c>
      <c r="AI689" s="631"/>
      <c r="AJ689" s="631"/>
      <c r="AK689" s="632"/>
      <c r="AL689" s="285"/>
      <c r="AM689" s="287"/>
      <c r="AN689" s="630" t="e">
        <f>'報告書（事業主控）記載用'!#REF!</f>
        <v>#REF!</v>
      </c>
      <c r="AO689" s="631"/>
      <c r="AP689" s="631"/>
      <c r="AQ689" s="631"/>
      <c r="AR689" s="631"/>
      <c r="AS689" s="288"/>
    </row>
    <row r="690" spans="2:45" ht="18" customHeight="1">
      <c r="B690" s="647"/>
      <c r="C690" s="648"/>
      <c r="D690" s="648"/>
      <c r="E690" s="648"/>
      <c r="F690" s="648"/>
      <c r="G690" s="648"/>
      <c r="H690" s="648"/>
      <c r="I690" s="649"/>
      <c r="J690" s="647"/>
      <c r="K690" s="648"/>
      <c r="L690" s="648"/>
      <c r="M690" s="648"/>
      <c r="N690" s="651"/>
      <c r="O690" s="33" t="e">
        <f>'報告書（事業主控）記載用'!#REF!</f>
        <v>#REF!</v>
      </c>
      <c r="P690" s="237" t="s">
        <v>31</v>
      </c>
      <c r="Q690" s="33" t="e">
        <f>'報告書（事業主控）記載用'!#REF!</f>
        <v>#REF!</v>
      </c>
      <c r="R690" s="237" t="s">
        <v>32</v>
      </c>
      <c r="S690" s="33" t="e">
        <f>'報告書（事業主控）記載用'!#REF!</f>
        <v>#REF!</v>
      </c>
      <c r="T690" s="652" t="s">
        <v>34</v>
      </c>
      <c r="U690" s="652"/>
      <c r="V690" s="627" t="e">
        <f>'報告書（事業主控）記載用'!#REF!</f>
        <v>#REF!</v>
      </c>
      <c r="W690" s="628"/>
      <c r="X690" s="628"/>
      <c r="Y690" s="628"/>
      <c r="Z690" s="627" t="e">
        <f>'報告書（事業主控）記載用'!#REF!</f>
        <v>#REF!</v>
      </c>
      <c r="AA690" s="628"/>
      <c r="AB690" s="628"/>
      <c r="AC690" s="628"/>
      <c r="AD690" s="627" t="e">
        <f>'報告書（事業主控）記載用'!#REF!</f>
        <v>#REF!</v>
      </c>
      <c r="AE690" s="628"/>
      <c r="AF690" s="628"/>
      <c r="AG690" s="628"/>
      <c r="AH690" s="627" t="e">
        <f>'報告書（事業主控）記載用'!#REF!</f>
        <v>#REF!</v>
      </c>
      <c r="AI690" s="628"/>
      <c r="AJ690" s="628"/>
      <c r="AK690" s="629"/>
      <c r="AL690" s="494" t="e">
        <f>'報告書（事業主控）記載用'!#REF!</f>
        <v>#REF!</v>
      </c>
      <c r="AM690" s="625"/>
      <c r="AN690" s="623" t="e">
        <f>'報告書（事業主控）記載用'!#REF!</f>
        <v>#REF!</v>
      </c>
      <c r="AO690" s="624"/>
      <c r="AP690" s="624"/>
      <c r="AQ690" s="624"/>
      <c r="AR690" s="624"/>
      <c r="AS690" s="240"/>
    </row>
    <row r="691" spans="2:45" ht="18" customHeight="1">
      <c r="B691" s="644" t="e">
        <f>'報告書（事業主控）記載用'!#REF!</f>
        <v>#REF!</v>
      </c>
      <c r="C691" s="645"/>
      <c r="D691" s="645"/>
      <c r="E691" s="645"/>
      <c r="F691" s="645"/>
      <c r="G691" s="645"/>
      <c r="H691" s="645"/>
      <c r="I691" s="646"/>
      <c r="J691" s="644" t="e">
        <f>'報告書（事業主控）記載用'!#REF!</f>
        <v>#REF!</v>
      </c>
      <c r="K691" s="645"/>
      <c r="L691" s="645"/>
      <c r="M691" s="645"/>
      <c r="N691" s="650"/>
      <c r="O691" s="32" t="e">
        <f>'報告書（事業主控）記載用'!#REF!</f>
        <v>#REF!</v>
      </c>
      <c r="P691" s="11" t="s">
        <v>31</v>
      </c>
      <c r="Q691" s="32" t="e">
        <f>'報告書（事業主控）記載用'!#REF!</f>
        <v>#REF!</v>
      </c>
      <c r="R691" s="11" t="s">
        <v>32</v>
      </c>
      <c r="S691" s="32" t="e">
        <f>'報告書（事業主控）記載用'!#REF!</f>
        <v>#REF!</v>
      </c>
      <c r="T691" s="512" t="s">
        <v>33</v>
      </c>
      <c r="U691" s="512"/>
      <c r="V691" s="633" t="e">
        <f>'報告書（事業主控）記載用'!#REF!</f>
        <v>#REF!</v>
      </c>
      <c r="W691" s="634"/>
      <c r="X691" s="634"/>
      <c r="Y691" s="284"/>
      <c r="Z691" s="285"/>
      <c r="AA691" s="286"/>
      <c r="AB691" s="286"/>
      <c r="AC691" s="284"/>
      <c r="AD691" s="285"/>
      <c r="AE691" s="286"/>
      <c r="AF691" s="286"/>
      <c r="AG691" s="284"/>
      <c r="AH691" s="630" t="e">
        <f>'報告書（事業主控）記載用'!#REF!</f>
        <v>#REF!</v>
      </c>
      <c r="AI691" s="631"/>
      <c r="AJ691" s="631"/>
      <c r="AK691" s="632"/>
      <c r="AL691" s="285"/>
      <c r="AM691" s="287"/>
      <c r="AN691" s="630" t="e">
        <f>'報告書（事業主控）記載用'!#REF!</f>
        <v>#REF!</v>
      </c>
      <c r="AO691" s="631"/>
      <c r="AP691" s="631"/>
      <c r="AQ691" s="631"/>
      <c r="AR691" s="631"/>
      <c r="AS691" s="288"/>
    </row>
    <row r="692" spans="2:45" ht="18" customHeight="1">
      <c r="B692" s="647"/>
      <c r="C692" s="648"/>
      <c r="D692" s="648"/>
      <c r="E692" s="648"/>
      <c r="F692" s="648"/>
      <c r="G692" s="648"/>
      <c r="H692" s="648"/>
      <c r="I692" s="649"/>
      <c r="J692" s="647"/>
      <c r="K692" s="648"/>
      <c r="L692" s="648"/>
      <c r="M692" s="648"/>
      <c r="N692" s="651"/>
      <c r="O692" s="33" t="e">
        <f>'報告書（事業主控）記載用'!#REF!</f>
        <v>#REF!</v>
      </c>
      <c r="P692" s="237" t="s">
        <v>31</v>
      </c>
      <c r="Q692" s="33" t="e">
        <f>'報告書（事業主控）記載用'!#REF!</f>
        <v>#REF!</v>
      </c>
      <c r="R692" s="237" t="s">
        <v>32</v>
      </c>
      <c r="S692" s="33" t="e">
        <f>'報告書（事業主控）記載用'!#REF!</f>
        <v>#REF!</v>
      </c>
      <c r="T692" s="652" t="s">
        <v>34</v>
      </c>
      <c r="U692" s="652"/>
      <c r="V692" s="627" t="e">
        <f>'報告書（事業主控）記載用'!#REF!</f>
        <v>#REF!</v>
      </c>
      <c r="W692" s="628"/>
      <c r="X692" s="628"/>
      <c r="Y692" s="628"/>
      <c r="Z692" s="627" t="e">
        <f>'報告書（事業主控）記載用'!#REF!</f>
        <v>#REF!</v>
      </c>
      <c r="AA692" s="628"/>
      <c r="AB692" s="628"/>
      <c r="AC692" s="628"/>
      <c r="AD692" s="627" t="e">
        <f>'報告書（事業主控）記載用'!#REF!</f>
        <v>#REF!</v>
      </c>
      <c r="AE692" s="628"/>
      <c r="AF692" s="628"/>
      <c r="AG692" s="628"/>
      <c r="AH692" s="627" t="e">
        <f>'報告書（事業主控）記載用'!#REF!</f>
        <v>#REF!</v>
      </c>
      <c r="AI692" s="628"/>
      <c r="AJ692" s="628"/>
      <c r="AK692" s="629"/>
      <c r="AL692" s="494" t="e">
        <f>'報告書（事業主控）記載用'!#REF!</f>
        <v>#REF!</v>
      </c>
      <c r="AM692" s="625"/>
      <c r="AN692" s="623" t="e">
        <f>'報告書（事業主控）記載用'!#REF!</f>
        <v>#REF!</v>
      </c>
      <c r="AO692" s="624"/>
      <c r="AP692" s="624"/>
      <c r="AQ692" s="624"/>
      <c r="AR692" s="624"/>
      <c r="AS692" s="240"/>
    </row>
    <row r="693" spans="2:45" ht="18" customHeight="1">
      <c r="B693" s="407" t="s">
        <v>337</v>
      </c>
      <c r="C693" s="518"/>
      <c r="D693" s="518"/>
      <c r="E693" s="519"/>
      <c r="F693" s="635" t="e">
        <f>'報告書（事業主控）記載用'!#REF!</f>
        <v>#REF!</v>
      </c>
      <c r="G693" s="636"/>
      <c r="H693" s="636"/>
      <c r="I693" s="636"/>
      <c r="J693" s="636"/>
      <c r="K693" s="636"/>
      <c r="L693" s="636"/>
      <c r="M693" s="636"/>
      <c r="N693" s="637"/>
      <c r="O693" s="407" t="s">
        <v>338</v>
      </c>
      <c r="P693" s="518"/>
      <c r="Q693" s="518"/>
      <c r="R693" s="518"/>
      <c r="S693" s="518"/>
      <c r="T693" s="518"/>
      <c r="U693" s="519"/>
      <c r="V693" s="630" t="e">
        <f>'報告書（事業主控）記載用'!#REF!</f>
        <v>#REF!</v>
      </c>
      <c r="W693" s="631"/>
      <c r="X693" s="631"/>
      <c r="Y693" s="632"/>
      <c r="Z693" s="285"/>
      <c r="AA693" s="286"/>
      <c r="AB693" s="286"/>
      <c r="AC693" s="284"/>
      <c r="AD693" s="285"/>
      <c r="AE693" s="286"/>
      <c r="AF693" s="286"/>
      <c r="AG693" s="284"/>
      <c r="AH693" s="630" t="e">
        <f>'報告書（事業主控）記載用'!#REF!</f>
        <v>#REF!</v>
      </c>
      <c r="AI693" s="631"/>
      <c r="AJ693" s="631"/>
      <c r="AK693" s="632"/>
      <c r="AL693" s="285"/>
      <c r="AM693" s="287"/>
      <c r="AN693" s="630" t="e">
        <f>'報告書（事業主控）記載用'!#REF!</f>
        <v>#REF!</v>
      </c>
      <c r="AO693" s="631"/>
      <c r="AP693" s="631"/>
      <c r="AQ693" s="631"/>
      <c r="AR693" s="631"/>
      <c r="AS693" s="288"/>
    </row>
    <row r="694" spans="2:45" ht="18" customHeight="1">
      <c r="B694" s="520"/>
      <c r="C694" s="521"/>
      <c r="D694" s="521"/>
      <c r="E694" s="522"/>
      <c r="F694" s="638"/>
      <c r="G694" s="639"/>
      <c r="H694" s="639"/>
      <c r="I694" s="639"/>
      <c r="J694" s="639"/>
      <c r="K694" s="639"/>
      <c r="L694" s="639"/>
      <c r="M694" s="639"/>
      <c r="N694" s="640"/>
      <c r="O694" s="520"/>
      <c r="P694" s="521"/>
      <c r="Q694" s="521"/>
      <c r="R694" s="521"/>
      <c r="S694" s="521"/>
      <c r="T694" s="521"/>
      <c r="U694" s="522"/>
      <c r="V694" s="513" t="e">
        <f>'報告書（事業主控）記載用'!#REF!</f>
        <v>#REF!</v>
      </c>
      <c r="W694" s="516"/>
      <c r="X694" s="516"/>
      <c r="Y694" s="534"/>
      <c r="Z694" s="513" t="e">
        <f>'報告書（事業主控）記載用'!#REF!</f>
        <v>#REF!</v>
      </c>
      <c r="AA694" s="514"/>
      <c r="AB694" s="514"/>
      <c r="AC694" s="515"/>
      <c r="AD694" s="513" t="e">
        <f>'報告書（事業主控）記載用'!#REF!</f>
        <v>#REF!</v>
      </c>
      <c r="AE694" s="514"/>
      <c r="AF694" s="514"/>
      <c r="AG694" s="515"/>
      <c r="AH694" s="513" t="e">
        <f>'報告書（事業主控）記載用'!#REF!</f>
        <v>#REF!</v>
      </c>
      <c r="AI694" s="492"/>
      <c r="AJ694" s="492"/>
      <c r="AK694" s="492"/>
      <c r="AL694" s="289"/>
      <c r="AM694" s="290"/>
      <c r="AN694" s="513" t="e">
        <f>'報告書（事業主控）記載用'!#REF!</f>
        <v>#REF!</v>
      </c>
      <c r="AO694" s="516"/>
      <c r="AP694" s="516"/>
      <c r="AQ694" s="516"/>
      <c r="AR694" s="516"/>
      <c r="AS694" s="291"/>
    </row>
    <row r="695" spans="2:45" ht="18" customHeight="1">
      <c r="B695" s="523"/>
      <c r="C695" s="524"/>
      <c r="D695" s="524"/>
      <c r="E695" s="525"/>
      <c r="F695" s="641"/>
      <c r="G695" s="642"/>
      <c r="H695" s="642"/>
      <c r="I695" s="642"/>
      <c r="J695" s="642"/>
      <c r="K695" s="642"/>
      <c r="L695" s="642"/>
      <c r="M695" s="642"/>
      <c r="N695" s="643"/>
      <c r="O695" s="523"/>
      <c r="P695" s="524"/>
      <c r="Q695" s="524"/>
      <c r="R695" s="524"/>
      <c r="S695" s="524"/>
      <c r="T695" s="524"/>
      <c r="U695" s="525"/>
      <c r="V695" s="623" t="e">
        <f>'報告書（事業主控）記載用'!#REF!</f>
        <v>#REF!</v>
      </c>
      <c r="W695" s="624"/>
      <c r="X695" s="624"/>
      <c r="Y695" s="626"/>
      <c r="Z695" s="623" t="e">
        <f>'報告書（事業主控）記載用'!#REF!</f>
        <v>#REF!</v>
      </c>
      <c r="AA695" s="624"/>
      <c r="AB695" s="624"/>
      <c r="AC695" s="626"/>
      <c r="AD695" s="623" t="e">
        <f>'報告書（事業主控）記載用'!#REF!</f>
        <v>#REF!</v>
      </c>
      <c r="AE695" s="624"/>
      <c r="AF695" s="624"/>
      <c r="AG695" s="626"/>
      <c r="AH695" s="623" t="e">
        <f>'報告書（事業主控）記載用'!#REF!</f>
        <v>#REF!</v>
      </c>
      <c r="AI695" s="624"/>
      <c r="AJ695" s="624"/>
      <c r="AK695" s="626"/>
      <c r="AL695" s="239"/>
      <c r="AM695" s="240"/>
      <c r="AN695" s="623" t="e">
        <f>'報告書（事業主控）記載用'!#REF!</f>
        <v>#REF!</v>
      </c>
      <c r="AO695" s="624"/>
      <c r="AP695" s="624"/>
      <c r="AQ695" s="624"/>
      <c r="AR695" s="624"/>
      <c r="AS695" s="240"/>
    </row>
    <row r="696" spans="2:45" ht="18" customHeight="1">
      <c r="AN696" s="622" t="e">
        <f>_xlfn.SINGLE('報告書（事業主控）記載用'!#REF!)</f>
        <v>#REF!</v>
      </c>
      <c r="AO696" s="622"/>
      <c r="AP696" s="622"/>
      <c r="AQ696" s="622"/>
      <c r="AR696" s="622"/>
    </row>
    <row r="697" spans="2:45" ht="31.9" customHeight="1">
      <c r="AN697" s="38"/>
      <c r="AO697" s="38"/>
      <c r="AP697" s="38"/>
      <c r="AQ697" s="38"/>
      <c r="AR697" s="38"/>
    </row>
    <row r="698" spans="2:45" ht="7.5" customHeight="1">
      <c r="X698" s="3"/>
      <c r="Y698" s="3"/>
    </row>
    <row r="699" spans="2:45" ht="10.5" customHeight="1">
      <c r="X699" s="3"/>
      <c r="Y699" s="3"/>
    </row>
    <row r="700" spans="2:45" ht="5.25" customHeight="1">
      <c r="X700" s="3"/>
      <c r="Y700" s="3"/>
    </row>
    <row r="701" spans="2:45" ht="5.25" customHeight="1">
      <c r="X701" s="3"/>
      <c r="Y701" s="3"/>
    </row>
    <row r="702" spans="2:45" ht="5.25" customHeight="1">
      <c r="X702" s="3"/>
      <c r="Y702" s="3"/>
    </row>
    <row r="703" spans="2:45" ht="5.25" customHeight="1">
      <c r="X703" s="3"/>
      <c r="Y703" s="3"/>
    </row>
    <row r="704" spans="2:45" ht="17.25" customHeight="1">
      <c r="B704" s="2" t="s">
        <v>35</v>
      </c>
      <c r="S704" s="9"/>
      <c r="T704" s="9"/>
      <c r="U704" s="9"/>
      <c r="V704" s="9"/>
      <c r="W704" s="9"/>
      <c r="AL704" s="26"/>
      <c r="AM704" s="26"/>
      <c r="AN704" s="26"/>
      <c r="AO704" s="26"/>
    </row>
    <row r="705" spans="2:45" ht="12.75" customHeight="1">
      <c r="M705" s="27"/>
      <c r="N705" s="27"/>
      <c r="O705" s="27"/>
      <c r="P705" s="27"/>
      <c r="Q705" s="27"/>
      <c r="R705" s="27"/>
      <c r="S705" s="27"/>
      <c r="T705" s="28"/>
      <c r="U705" s="28"/>
      <c r="V705" s="28"/>
      <c r="W705" s="28"/>
      <c r="X705" s="28"/>
      <c r="Y705" s="28"/>
      <c r="Z705" s="28"/>
      <c r="AA705" s="27"/>
      <c r="AB705" s="27"/>
      <c r="AC705" s="27"/>
      <c r="AL705" s="26"/>
      <c r="AM705" s="389" t="s">
        <v>267</v>
      </c>
      <c r="AN705" s="617"/>
      <c r="AO705" s="617"/>
      <c r="AP705" s="618"/>
    </row>
    <row r="706" spans="2:45" ht="12.75" customHeight="1">
      <c r="M706" s="27"/>
      <c r="N706" s="27"/>
      <c r="O706" s="27"/>
      <c r="P706" s="27"/>
      <c r="Q706" s="27"/>
      <c r="R706" s="27"/>
      <c r="S706" s="27"/>
      <c r="T706" s="28"/>
      <c r="U706" s="28"/>
      <c r="V706" s="28"/>
      <c r="W706" s="28"/>
      <c r="X706" s="28"/>
      <c r="Y706" s="28"/>
      <c r="Z706" s="28"/>
      <c r="AA706" s="27"/>
      <c r="AB706" s="27"/>
      <c r="AC706" s="27"/>
      <c r="AL706" s="26"/>
      <c r="AM706" s="619"/>
      <c r="AN706" s="620"/>
      <c r="AO706" s="620"/>
      <c r="AP706" s="621"/>
    </row>
    <row r="707" spans="2:45" ht="12.75" customHeight="1">
      <c r="M707" s="27"/>
      <c r="N707" s="27"/>
      <c r="O707" s="27"/>
      <c r="P707" s="27"/>
      <c r="Q707" s="27"/>
      <c r="R707" s="27"/>
      <c r="S707" s="27"/>
      <c r="T707" s="27"/>
      <c r="U707" s="27"/>
      <c r="V707" s="27"/>
      <c r="W707" s="27"/>
      <c r="X707" s="27"/>
      <c r="Y707" s="27"/>
      <c r="Z707" s="27"/>
      <c r="AA707" s="27"/>
      <c r="AB707" s="27"/>
      <c r="AC707" s="27"/>
      <c r="AL707" s="26"/>
      <c r="AM707" s="26"/>
      <c r="AN707" s="270"/>
      <c r="AO707" s="270"/>
    </row>
    <row r="708" spans="2:45" ht="6" customHeight="1">
      <c r="M708" s="27"/>
      <c r="N708" s="27"/>
      <c r="O708" s="27"/>
      <c r="P708" s="27"/>
      <c r="Q708" s="27"/>
      <c r="R708" s="27"/>
      <c r="S708" s="27"/>
      <c r="T708" s="27"/>
      <c r="U708" s="27"/>
      <c r="V708" s="27"/>
      <c r="W708" s="27"/>
      <c r="X708" s="27"/>
      <c r="Y708" s="27"/>
      <c r="Z708" s="27"/>
      <c r="AA708" s="27"/>
      <c r="AB708" s="27"/>
      <c r="AC708" s="27"/>
      <c r="AL708" s="26"/>
      <c r="AM708" s="26"/>
    </row>
    <row r="709" spans="2:45" ht="12.75" customHeight="1">
      <c r="B709" s="403" t="s">
        <v>2</v>
      </c>
      <c r="C709" s="404"/>
      <c r="D709" s="404"/>
      <c r="E709" s="404"/>
      <c r="F709" s="404"/>
      <c r="G709" s="404"/>
      <c r="H709" s="404"/>
      <c r="I709" s="404"/>
      <c r="J709" s="408" t="s">
        <v>10</v>
      </c>
      <c r="K709" s="408"/>
      <c r="L709" s="271" t="s">
        <v>3</v>
      </c>
      <c r="M709" s="408" t="s">
        <v>11</v>
      </c>
      <c r="N709" s="408"/>
      <c r="O709" s="409" t="s">
        <v>12</v>
      </c>
      <c r="P709" s="408"/>
      <c r="Q709" s="408"/>
      <c r="R709" s="408"/>
      <c r="S709" s="408"/>
      <c r="T709" s="408"/>
      <c r="U709" s="408" t="s">
        <v>13</v>
      </c>
      <c r="V709" s="408"/>
      <c r="W709" s="408"/>
      <c r="AD709" s="11"/>
      <c r="AE709" s="11"/>
      <c r="AF709" s="11"/>
      <c r="AG709" s="11"/>
      <c r="AH709" s="11"/>
      <c r="AI709" s="11"/>
      <c r="AJ709" s="11"/>
      <c r="AL709" s="543">
        <f>$AL$9</f>
        <v>0</v>
      </c>
      <c r="AM709" s="411"/>
      <c r="AN709" s="478" t="s">
        <v>4</v>
      </c>
      <c r="AO709" s="478"/>
      <c r="AP709" s="411">
        <v>18</v>
      </c>
      <c r="AQ709" s="411"/>
      <c r="AR709" s="478" t="s">
        <v>5</v>
      </c>
      <c r="AS709" s="481"/>
    </row>
    <row r="710" spans="2:45" ht="13.9" customHeight="1">
      <c r="B710" s="404"/>
      <c r="C710" s="404"/>
      <c r="D710" s="404"/>
      <c r="E710" s="404"/>
      <c r="F710" s="404"/>
      <c r="G710" s="404"/>
      <c r="H710" s="404"/>
      <c r="I710" s="404"/>
      <c r="J710" s="591">
        <f>$J$10</f>
        <v>0</v>
      </c>
      <c r="K710" s="579">
        <f>$K$10</f>
        <v>0</v>
      </c>
      <c r="L710" s="593">
        <f>$L$10</f>
        <v>0</v>
      </c>
      <c r="M710" s="582">
        <f>$M$10</f>
        <v>0</v>
      </c>
      <c r="N710" s="579">
        <f>$N$10</f>
        <v>0</v>
      </c>
      <c r="O710" s="582">
        <f>$O$10</f>
        <v>0</v>
      </c>
      <c r="P710" s="544">
        <f>$P$10</f>
        <v>0</v>
      </c>
      <c r="Q710" s="544">
        <f>$Q$10</f>
        <v>0</v>
      </c>
      <c r="R710" s="544">
        <f>$R$10</f>
        <v>0</v>
      </c>
      <c r="S710" s="544">
        <f>$S$10</f>
        <v>0</v>
      </c>
      <c r="T710" s="579">
        <f>$T$10</f>
        <v>0</v>
      </c>
      <c r="U710" s="582">
        <f>$U$10</f>
        <v>0</v>
      </c>
      <c r="V710" s="544">
        <f>$V$10</f>
        <v>0</v>
      </c>
      <c r="W710" s="579">
        <f>$W$10</f>
        <v>0</v>
      </c>
      <c r="AD710" s="11"/>
      <c r="AE710" s="11"/>
      <c r="AF710" s="11"/>
      <c r="AG710" s="11"/>
      <c r="AH710" s="11"/>
      <c r="AI710" s="11"/>
      <c r="AJ710" s="11"/>
      <c r="AL710" s="412"/>
      <c r="AM710" s="413"/>
      <c r="AN710" s="479"/>
      <c r="AO710" s="479"/>
      <c r="AP710" s="413"/>
      <c r="AQ710" s="413"/>
      <c r="AR710" s="479"/>
      <c r="AS710" s="482"/>
    </row>
    <row r="711" spans="2:45" ht="9" customHeight="1">
      <c r="B711" s="404"/>
      <c r="C711" s="404"/>
      <c r="D711" s="404"/>
      <c r="E711" s="404"/>
      <c r="F711" s="404"/>
      <c r="G711" s="404"/>
      <c r="H711" s="404"/>
      <c r="I711" s="404"/>
      <c r="J711" s="592"/>
      <c r="K711" s="580"/>
      <c r="L711" s="594"/>
      <c r="M711" s="583"/>
      <c r="N711" s="580"/>
      <c r="O711" s="583"/>
      <c r="P711" s="545"/>
      <c r="Q711" s="545"/>
      <c r="R711" s="545"/>
      <c r="S711" s="545"/>
      <c r="T711" s="580"/>
      <c r="U711" s="583"/>
      <c r="V711" s="545"/>
      <c r="W711" s="580"/>
      <c r="AD711" s="11"/>
      <c r="AE711" s="11"/>
      <c r="AF711" s="11"/>
      <c r="AG711" s="11"/>
      <c r="AH711" s="11"/>
      <c r="AI711" s="11"/>
      <c r="AJ711" s="11"/>
      <c r="AL711" s="414"/>
      <c r="AM711" s="415"/>
      <c r="AN711" s="480"/>
      <c r="AO711" s="480"/>
      <c r="AP711" s="415"/>
      <c r="AQ711" s="415"/>
      <c r="AR711" s="480"/>
      <c r="AS711" s="483"/>
    </row>
    <row r="712" spans="2:45" ht="6" customHeight="1">
      <c r="B712" s="406"/>
      <c r="C712" s="406"/>
      <c r="D712" s="406"/>
      <c r="E712" s="406"/>
      <c r="F712" s="406"/>
      <c r="G712" s="406"/>
      <c r="H712" s="406"/>
      <c r="I712" s="406"/>
      <c r="J712" s="592"/>
      <c r="K712" s="581"/>
      <c r="L712" s="595"/>
      <c r="M712" s="584"/>
      <c r="N712" s="581"/>
      <c r="O712" s="584"/>
      <c r="P712" s="546"/>
      <c r="Q712" s="546"/>
      <c r="R712" s="546"/>
      <c r="S712" s="546"/>
      <c r="T712" s="581"/>
      <c r="U712" s="584"/>
      <c r="V712" s="546"/>
      <c r="W712" s="581"/>
    </row>
    <row r="713" spans="2:45" ht="15" customHeight="1">
      <c r="B713" s="457" t="s">
        <v>36</v>
      </c>
      <c r="C713" s="458"/>
      <c r="D713" s="458"/>
      <c r="E713" s="458"/>
      <c r="F713" s="458"/>
      <c r="G713" s="458"/>
      <c r="H713" s="458"/>
      <c r="I713" s="459"/>
      <c r="J713" s="457" t="s">
        <v>6</v>
      </c>
      <c r="K713" s="458"/>
      <c r="L713" s="458"/>
      <c r="M713" s="458"/>
      <c r="N713" s="466"/>
      <c r="O713" s="469" t="s">
        <v>37</v>
      </c>
      <c r="P713" s="458"/>
      <c r="Q713" s="458"/>
      <c r="R713" s="458"/>
      <c r="S713" s="458"/>
      <c r="T713" s="458"/>
      <c r="U713" s="459"/>
      <c r="V713" s="272" t="s">
        <v>348</v>
      </c>
      <c r="W713" s="273"/>
      <c r="X713" s="273"/>
      <c r="Y713" s="472" t="s">
        <v>349</v>
      </c>
      <c r="Z713" s="472"/>
      <c r="AA713" s="472"/>
      <c r="AB713" s="472"/>
      <c r="AC713" s="472"/>
      <c r="AD713" s="472"/>
      <c r="AE713" s="472"/>
      <c r="AF713" s="472"/>
      <c r="AG713" s="472"/>
      <c r="AH713" s="472"/>
      <c r="AI713" s="273"/>
      <c r="AJ713" s="273"/>
      <c r="AK713" s="274"/>
      <c r="AL713" s="596" t="s">
        <v>310</v>
      </c>
      <c r="AM713" s="596"/>
      <c r="AN713" s="473" t="s">
        <v>350</v>
      </c>
      <c r="AO713" s="473"/>
      <c r="AP713" s="473"/>
      <c r="AQ713" s="473"/>
      <c r="AR713" s="473"/>
      <c r="AS713" s="474"/>
    </row>
    <row r="714" spans="2:45" ht="13.9" customHeight="1">
      <c r="B714" s="460"/>
      <c r="C714" s="461"/>
      <c r="D714" s="461"/>
      <c r="E714" s="461"/>
      <c r="F714" s="461"/>
      <c r="G714" s="461"/>
      <c r="H714" s="461"/>
      <c r="I714" s="462"/>
      <c r="J714" s="460"/>
      <c r="K714" s="461"/>
      <c r="L714" s="461"/>
      <c r="M714" s="461"/>
      <c r="N714" s="467"/>
      <c r="O714" s="470"/>
      <c r="P714" s="461"/>
      <c r="Q714" s="461"/>
      <c r="R714" s="461"/>
      <c r="S714" s="461"/>
      <c r="T714" s="461"/>
      <c r="U714" s="462"/>
      <c r="V714" s="420" t="s">
        <v>7</v>
      </c>
      <c r="W714" s="421"/>
      <c r="X714" s="421"/>
      <c r="Y714" s="422"/>
      <c r="Z714" s="426" t="s">
        <v>16</v>
      </c>
      <c r="AA714" s="427"/>
      <c r="AB714" s="427"/>
      <c r="AC714" s="428"/>
      <c r="AD714" s="432" t="s">
        <v>17</v>
      </c>
      <c r="AE714" s="433"/>
      <c r="AF714" s="433"/>
      <c r="AG714" s="434"/>
      <c r="AH714" s="660" t="s">
        <v>60</v>
      </c>
      <c r="AI714" s="478"/>
      <c r="AJ714" s="478"/>
      <c r="AK714" s="481"/>
      <c r="AL714" s="597" t="s">
        <v>38</v>
      </c>
      <c r="AM714" s="597"/>
      <c r="AN714" s="448" t="s">
        <v>19</v>
      </c>
      <c r="AO714" s="449"/>
      <c r="AP714" s="449"/>
      <c r="AQ714" s="449"/>
      <c r="AR714" s="450"/>
      <c r="AS714" s="451"/>
    </row>
    <row r="715" spans="2:45" ht="13.9" customHeight="1">
      <c r="B715" s="463"/>
      <c r="C715" s="464"/>
      <c r="D715" s="464"/>
      <c r="E715" s="464"/>
      <c r="F715" s="464"/>
      <c r="G715" s="464"/>
      <c r="H715" s="464"/>
      <c r="I715" s="465"/>
      <c r="J715" s="463"/>
      <c r="K715" s="464"/>
      <c r="L715" s="464"/>
      <c r="M715" s="464"/>
      <c r="N715" s="468"/>
      <c r="O715" s="471"/>
      <c r="P715" s="464"/>
      <c r="Q715" s="464"/>
      <c r="R715" s="464"/>
      <c r="S715" s="464"/>
      <c r="T715" s="464"/>
      <c r="U715" s="465"/>
      <c r="V715" s="423"/>
      <c r="W715" s="424"/>
      <c r="X715" s="424"/>
      <c r="Y715" s="425"/>
      <c r="Z715" s="429"/>
      <c r="AA715" s="430"/>
      <c r="AB715" s="430"/>
      <c r="AC715" s="431"/>
      <c r="AD715" s="435"/>
      <c r="AE715" s="436"/>
      <c r="AF715" s="436"/>
      <c r="AG715" s="437"/>
      <c r="AH715" s="661"/>
      <c r="AI715" s="480"/>
      <c r="AJ715" s="480"/>
      <c r="AK715" s="483"/>
      <c r="AL715" s="598"/>
      <c r="AM715" s="598"/>
      <c r="AN715" s="454"/>
      <c r="AO715" s="454"/>
      <c r="AP715" s="454"/>
      <c r="AQ715" s="454"/>
      <c r="AR715" s="454"/>
      <c r="AS715" s="455"/>
    </row>
    <row r="716" spans="2:45" ht="18" customHeight="1">
      <c r="B716" s="653" t="e">
        <f>'報告書（事業主控）記載用'!#REF!</f>
        <v>#REF!</v>
      </c>
      <c r="C716" s="654"/>
      <c r="D716" s="654"/>
      <c r="E716" s="654"/>
      <c r="F716" s="654"/>
      <c r="G716" s="654"/>
      <c r="H716" s="654"/>
      <c r="I716" s="655"/>
      <c r="J716" s="653" t="e">
        <f>'報告書（事業主控）記載用'!#REF!</f>
        <v>#REF!</v>
      </c>
      <c r="K716" s="654"/>
      <c r="L716" s="654"/>
      <c r="M716" s="654"/>
      <c r="N716" s="656"/>
      <c r="O716" s="277" t="e">
        <f>'報告書（事業主控）記載用'!#REF!</f>
        <v>#REF!</v>
      </c>
      <c r="P716" s="278" t="s">
        <v>31</v>
      </c>
      <c r="Q716" s="277" t="e">
        <f>'報告書（事業主控）記載用'!#REF!</f>
        <v>#REF!</v>
      </c>
      <c r="R716" s="278" t="s">
        <v>32</v>
      </c>
      <c r="S716" s="277" t="e">
        <f>'報告書（事業主控）記載用'!#REF!</f>
        <v>#REF!</v>
      </c>
      <c r="T716" s="506" t="s">
        <v>33</v>
      </c>
      <c r="U716" s="506"/>
      <c r="V716" s="633" t="e">
        <f>'報告書（事業主控）記載用'!#REF!</f>
        <v>#REF!</v>
      </c>
      <c r="W716" s="634"/>
      <c r="X716" s="634"/>
      <c r="Y716" s="279" t="s">
        <v>8</v>
      </c>
      <c r="Z716" s="285"/>
      <c r="AA716" s="286"/>
      <c r="AB716" s="286"/>
      <c r="AC716" s="279" t="s">
        <v>8</v>
      </c>
      <c r="AD716" s="285"/>
      <c r="AE716" s="286"/>
      <c r="AF716" s="286"/>
      <c r="AG716" s="282" t="s">
        <v>8</v>
      </c>
      <c r="AH716" s="657" t="e">
        <f>'報告書（事業主控）記載用'!#REF!</f>
        <v>#REF!</v>
      </c>
      <c r="AI716" s="658"/>
      <c r="AJ716" s="658"/>
      <c r="AK716" s="659"/>
      <c r="AL716" s="285"/>
      <c r="AM716" s="287"/>
      <c r="AN716" s="630" t="e">
        <f>'報告書（事業主控）記載用'!#REF!</f>
        <v>#REF!</v>
      </c>
      <c r="AO716" s="631"/>
      <c r="AP716" s="631"/>
      <c r="AQ716" s="631"/>
      <c r="AR716" s="631"/>
      <c r="AS716" s="282" t="s">
        <v>8</v>
      </c>
    </row>
    <row r="717" spans="2:45" ht="18" customHeight="1">
      <c r="B717" s="647"/>
      <c r="C717" s="648"/>
      <c r="D717" s="648"/>
      <c r="E717" s="648"/>
      <c r="F717" s="648"/>
      <c r="G717" s="648"/>
      <c r="H717" s="648"/>
      <c r="I717" s="649"/>
      <c r="J717" s="647"/>
      <c r="K717" s="648"/>
      <c r="L717" s="648"/>
      <c r="M717" s="648"/>
      <c r="N717" s="651"/>
      <c r="O717" s="33" t="e">
        <f>'報告書（事業主控）記載用'!#REF!</f>
        <v>#REF!</v>
      </c>
      <c r="P717" s="237" t="s">
        <v>31</v>
      </c>
      <c r="Q717" s="33" t="e">
        <f>'報告書（事業主控）記載用'!#REF!</f>
        <v>#REF!</v>
      </c>
      <c r="R717" s="237" t="s">
        <v>32</v>
      </c>
      <c r="S717" s="33" t="e">
        <f>'報告書（事業主控）記載用'!#REF!</f>
        <v>#REF!</v>
      </c>
      <c r="T717" s="652" t="s">
        <v>34</v>
      </c>
      <c r="U717" s="652"/>
      <c r="V717" s="623" t="e">
        <f>'報告書（事業主控）記載用'!#REF!</f>
        <v>#REF!</v>
      </c>
      <c r="W717" s="624"/>
      <c r="X717" s="624"/>
      <c r="Y717" s="624"/>
      <c r="Z717" s="623" t="e">
        <f>'報告書（事業主控）記載用'!#REF!</f>
        <v>#REF!</v>
      </c>
      <c r="AA717" s="624"/>
      <c r="AB717" s="624"/>
      <c r="AC717" s="624"/>
      <c r="AD717" s="623" t="e">
        <f>'報告書（事業主控）記載用'!#REF!</f>
        <v>#REF!</v>
      </c>
      <c r="AE717" s="624"/>
      <c r="AF717" s="624"/>
      <c r="AG717" s="626"/>
      <c r="AH717" s="623" t="e">
        <f>'報告書（事業主控）記載用'!#REF!</f>
        <v>#REF!</v>
      </c>
      <c r="AI717" s="624"/>
      <c r="AJ717" s="624"/>
      <c r="AK717" s="626"/>
      <c r="AL717" s="494" t="e">
        <f>'報告書（事業主控）記載用'!#REF!</f>
        <v>#REF!</v>
      </c>
      <c r="AM717" s="625"/>
      <c r="AN717" s="623" t="e">
        <f>'報告書（事業主控）記載用'!#REF!</f>
        <v>#REF!</v>
      </c>
      <c r="AO717" s="624"/>
      <c r="AP717" s="624"/>
      <c r="AQ717" s="624"/>
      <c r="AR717" s="624"/>
      <c r="AS717" s="240"/>
    </row>
    <row r="718" spans="2:45" ht="18" customHeight="1">
      <c r="B718" s="644" t="e">
        <f>'報告書（事業主控）記載用'!#REF!</f>
        <v>#REF!</v>
      </c>
      <c r="C718" s="645"/>
      <c r="D718" s="645"/>
      <c r="E718" s="645"/>
      <c r="F718" s="645"/>
      <c r="G718" s="645"/>
      <c r="H718" s="645"/>
      <c r="I718" s="646"/>
      <c r="J718" s="644" t="e">
        <f>'報告書（事業主控）記載用'!#REF!</f>
        <v>#REF!</v>
      </c>
      <c r="K718" s="645"/>
      <c r="L718" s="645"/>
      <c r="M718" s="645"/>
      <c r="N718" s="650"/>
      <c r="O718" s="32" t="e">
        <f>'報告書（事業主控）記載用'!#REF!</f>
        <v>#REF!</v>
      </c>
      <c r="P718" s="11" t="s">
        <v>31</v>
      </c>
      <c r="Q718" s="32" t="e">
        <f>'報告書（事業主控）記載用'!#REF!</f>
        <v>#REF!</v>
      </c>
      <c r="R718" s="11" t="s">
        <v>32</v>
      </c>
      <c r="S718" s="32" t="e">
        <f>'報告書（事業主控）記載用'!#REF!</f>
        <v>#REF!</v>
      </c>
      <c r="T718" s="512" t="s">
        <v>33</v>
      </c>
      <c r="U718" s="512"/>
      <c r="V718" s="633" t="e">
        <f>'報告書（事業主控）記載用'!#REF!</f>
        <v>#REF!</v>
      </c>
      <c r="W718" s="634"/>
      <c r="X718" s="634"/>
      <c r="Y718" s="284"/>
      <c r="Z718" s="285"/>
      <c r="AA718" s="286"/>
      <c r="AB718" s="286"/>
      <c r="AC718" s="284"/>
      <c r="AD718" s="285"/>
      <c r="AE718" s="286"/>
      <c r="AF718" s="286"/>
      <c r="AG718" s="284"/>
      <c r="AH718" s="630" t="e">
        <f>'報告書（事業主控）記載用'!#REF!</f>
        <v>#REF!</v>
      </c>
      <c r="AI718" s="631"/>
      <c r="AJ718" s="631"/>
      <c r="AK718" s="632"/>
      <c r="AL718" s="285"/>
      <c r="AM718" s="287"/>
      <c r="AN718" s="630" t="e">
        <f>'報告書（事業主控）記載用'!#REF!</f>
        <v>#REF!</v>
      </c>
      <c r="AO718" s="631"/>
      <c r="AP718" s="631"/>
      <c r="AQ718" s="631"/>
      <c r="AR718" s="631"/>
      <c r="AS718" s="288"/>
    </row>
    <row r="719" spans="2:45" ht="18" customHeight="1">
      <c r="B719" s="647"/>
      <c r="C719" s="648"/>
      <c r="D719" s="648"/>
      <c r="E719" s="648"/>
      <c r="F719" s="648"/>
      <c r="G719" s="648"/>
      <c r="H719" s="648"/>
      <c r="I719" s="649"/>
      <c r="J719" s="647"/>
      <c r="K719" s="648"/>
      <c r="L719" s="648"/>
      <c r="M719" s="648"/>
      <c r="N719" s="651"/>
      <c r="O719" s="33" t="e">
        <f>'報告書（事業主控）記載用'!#REF!</f>
        <v>#REF!</v>
      </c>
      <c r="P719" s="237" t="s">
        <v>31</v>
      </c>
      <c r="Q719" s="33" t="e">
        <f>'報告書（事業主控）記載用'!#REF!</f>
        <v>#REF!</v>
      </c>
      <c r="R719" s="237" t="s">
        <v>32</v>
      </c>
      <c r="S719" s="33" t="e">
        <f>'報告書（事業主控）記載用'!#REF!</f>
        <v>#REF!</v>
      </c>
      <c r="T719" s="652" t="s">
        <v>34</v>
      </c>
      <c r="U719" s="652"/>
      <c r="V719" s="627" t="e">
        <f>'報告書（事業主控）記載用'!#REF!</f>
        <v>#REF!</v>
      </c>
      <c r="W719" s="628"/>
      <c r="X719" s="628"/>
      <c r="Y719" s="628"/>
      <c r="Z719" s="627" t="e">
        <f>'報告書（事業主控）記載用'!#REF!</f>
        <v>#REF!</v>
      </c>
      <c r="AA719" s="628"/>
      <c r="AB719" s="628"/>
      <c r="AC719" s="628"/>
      <c r="AD719" s="627" t="e">
        <f>'報告書（事業主控）記載用'!#REF!</f>
        <v>#REF!</v>
      </c>
      <c r="AE719" s="628"/>
      <c r="AF719" s="628"/>
      <c r="AG719" s="628"/>
      <c r="AH719" s="627" t="e">
        <f>'報告書（事業主控）記載用'!#REF!</f>
        <v>#REF!</v>
      </c>
      <c r="AI719" s="628"/>
      <c r="AJ719" s="628"/>
      <c r="AK719" s="629"/>
      <c r="AL719" s="494" t="e">
        <f>'報告書（事業主控）記載用'!#REF!</f>
        <v>#REF!</v>
      </c>
      <c r="AM719" s="625"/>
      <c r="AN719" s="623" t="e">
        <f>'報告書（事業主控）記載用'!#REF!</f>
        <v>#REF!</v>
      </c>
      <c r="AO719" s="624"/>
      <c r="AP719" s="624"/>
      <c r="AQ719" s="624"/>
      <c r="AR719" s="624"/>
      <c r="AS719" s="240"/>
    </row>
    <row r="720" spans="2:45" ht="18" customHeight="1">
      <c r="B720" s="644" t="e">
        <f>'報告書（事業主控）記載用'!#REF!</f>
        <v>#REF!</v>
      </c>
      <c r="C720" s="645"/>
      <c r="D720" s="645"/>
      <c r="E720" s="645"/>
      <c r="F720" s="645"/>
      <c r="G720" s="645"/>
      <c r="H720" s="645"/>
      <c r="I720" s="646"/>
      <c r="J720" s="644" t="e">
        <f>'報告書（事業主控）記載用'!#REF!</f>
        <v>#REF!</v>
      </c>
      <c r="K720" s="645"/>
      <c r="L720" s="645"/>
      <c r="M720" s="645"/>
      <c r="N720" s="650"/>
      <c r="O720" s="32" t="e">
        <f>'報告書（事業主控）記載用'!#REF!</f>
        <v>#REF!</v>
      </c>
      <c r="P720" s="11" t="s">
        <v>31</v>
      </c>
      <c r="Q720" s="32" t="e">
        <f>'報告書（事業主控）記載用'!#REF!</f>
        <v>#REF!</v>
      </c>
      <c r="R720" s="11" t="s">
        <v>32</v>
      </c>
      <c r="S720" s="32" t="e">
        <f>'報告書（事業主控）記載用'!#REF!</f>
        <v>#REF!</v>
      </c>
      <c r="T720" s="512" t="s">
        <v>33</v>
      </c>
      <c r="U720" s="512"/>
      <c r="V720" s="633" t="e">
        <f>'報告書（事業主控）記載用'!#REF!</f>
        <v>#REF!</v>
      </c>
      <c r="W720" s="634"/>
      <c r="X720" s="634"/>
      <c r="Y720" s="284"/>
      <c r="Z720" s="285"/>
      <c r="AA720" s="286"/>
      <c r="AB720" s="286"/>
      <c r="AC720" s="284"/>
      <c r="AD720" s="285"/>
      <c r="AE720" s="286"/>
      <c r="AF720" s="286"/>
      <c r="AG720" s="284"/>
      <c r="AH720" s="630" t="e">
        <f>'報告書（事業主控）記載用'!#REF!</f>
        <v>#REF!</v>
      </c>
      <c r="AI720" s="631"/>
      <c r="AJ720" s="631"/>
      <c r="AK720" s="632"/>
      <c r="AL720" s="285"/>
      <c r="AM720" s="287"/>
      <c r="AN720" s="630" t="e">
        <f>'報告書（事業主控）記載用'!#REF!</f>
        <v>#REF!</v>
      </c>
      <c r="AO720" s="631"/>
      <c r="AP720" s="631"/>
      <c r="AQ720" s="631"/>
      <c r="AR720" s="631"/>
      <c r="AS720" s="288"/>
    </row>
    <row r="721" spans="2:45" ht="18" customHeight="1">
      <c r="B721" s="647"/>
      <c r="C721" s="648"/>
      <c r="D721" s="648"/>
      <c r="E721" s="648"/>
      <c r="F721" s="648"/>
      <c r="G721" s="648"/>
      <c r="H721" s="648"/>
      <c r="I721" s="649"/>
      <c r="J721" s="647"/>
      <c r="K721" s="648"/>
      <c r="L721" s="648"/>
      <c r="M721" s="648"/>
      <c r="N721" s="651"/>
      <c r="O721" s="33" t="e">
        <f>'報告書（事業主控）記載用'!#REF!</f>
        <v>#REF!</v>
      </c>
      <c r="P721" s="237" t="s">
        <v>31</v>
      </c>
      <c r="Q721" s="33" t="e">
        <f>'報告書（事業主控）記載用'!#REF!</f>
        <v>#REF!</v>
      </c>
      <c r="R721" s="237" t="s">
        <v>32</v>
      </c>
      <c r="S721" s="33" t="e">
        <f>'報告書（事業主控）記載用'!#REF!</f>
        <v>#REF!</v>
      </c>
      <c r="T721" s="652" t="s">
        <v>34</v>
      </c>
      <c r="U721" s="652"/>
      <c r="V721" s="627" t="e">
        <f>'報告書（事業主控）記載用'!#REF!</f>
        <v>#REF!</v>
      </c>
      <c r="W721" s="628"/>
      <c r="X721" s="628"/>
      <c r="Y721" s="628"/>
      <c r="Z721" s="627" t="e">
        <f>'報告書（事業主控）記載用'!#REF!</f>
        <v>#REF!</v>
      </c>
      <c r="AA721" s="628"/>
      <c r="AB721" s="628"/>
      <c r="AC721" s="628"/>
      <c r="AD721" s="627" t="e">
        <f>'報告書（事業主控）記載用'!#REF!</f>
        <v>#REF!</v>
      </c>
      <c r="AE721" s="628"/>
      <c r="AF721" s="628"/>
      <c r="AG721" s="628"/>
      <c r="AH721" s="627" t="e">
        <f>'報告書（事業主控）記載用'!#REF!</f>
        <v>#REF!</v>
      </c>
      <c r="AI721" s="628"/>
      <c r="AJ721" s="628"/>
      <c r="AK721" s="629"/>
      <c r="AL721" s="494" t="e">
        <f>'報告書（事業主控）記載用'!#REF!</f>
        <v>#REF!</v>
      </c>
      <c r="AM721" s="625"/>
      <c r="AN721" s="623" t="e">
        <f>'報告書（事業主控）記載用'!#REF!</f>
        <v>#REF!</v>
      </c>
      <c r="AO721" s="624"/>
      <c r="AP721" s="624"/>
      <c r="AQ721" s="624"/>
      <c r="AR721" s="624"/>
      <c r="AS721" s="240"/>
    </row>
    <row r="722" spans="2:45" ht="18" customHeight="1">
      <c r="B722" s="644" t="e">
        <f>'報告書（事業主控）記載用'!#REF!</f>
        <v>#REF!</v>
      </c>
      <c r="C722" s="645"/>
      <c r="D722" s="645"/>
      <c r="E722" s="645"/>
      <c r="F722" s="645"/>
      <c r="G722" s="645"/>
      <c r="H722" s="645"/>
      <c r="I722" s="646"/>
      <c r="J722" s="644" t="e">
        <f>'報告書（事業主控）記載用'!#REF!</f>
        <v>#REF!</v>
      </c>
      <c r="K722" s="645"/>
      <c r="L722" s="645"/>
      <c r="M722" s="645"/>
      <c r="N722" s="650"/>
      <c r="O722" s="32" t="e">
        <f>'報告書（事業主控）記載用'!#REF!</f>
        <v>#REF!</v>
      </c>
      <c r="P722" s="11" t="s">
        <v>31</v>
      </c>
      <c r="Q722" s="32" t="e">
        <f>'報告書（事業主控）記載用'!#REF!</f>
        <v>#REF!</v>
      </c>
      <c r="R722" s="11" t="s">
        <v>32</v>
      </c>
      <c r="S722" s="32" t="e">
        <f>'報告書（事業主控）記載用'!#REF!</f>
        <v>#REF!</v>
      </c>
      <c r="T722" s="512" t="s">
        <v>33</v>
      </c>
      <c r="U722" s="512"/>
      <c r="V722" s="633" t="e">
        <f>'報告書（事業主控）記載用'!#REF!</f>
        <v>#REF!</v>
      </c>
      <c r="W722" s="634"/>
      <c r="X722" s="634"/>
      <c r="Y722" s="284"/>
      <c r="Z722" s="285"/>
      <c r="AA722" s="286"/>
      <c r="AB722" s="286"/>
      <c r="AC722" s="284"/>
      <c r="AD722" s="285"/>
      <c r="AE722" s="286"/>
      <c r="AF722" s="286"/>
      <c r="AG722" s="284"/>
      <c r="AH722" s="630" t="e">
        <f>'報告書（事業主控）記載用'!#REF!</f>
        <v>#REF!</v>
      </c>
      <c r="AI722" s="631"/>
      <c r="AJ722" s="631"/>
      <c r="AK722" s="632"/>
      <c r="AL722" s="285"/>
      <c r="AM722" s="287"/>
      <c r="AN722" s="630" t="e">
        <f>'報告書（事業主控）記載用'!#REF!</f>
        <v>#REF!</v>
      </c>
      <c r="AO722" s="631"/>
      <c r="AP722" s="631"/>
      <c r="AQ722" s="631"/>
      <c r="AR722" s="631"/>
      <c r="AS722" s="288"/>
    </row>
    <row r="723" spans="2:45" ht="18" customHeight="1">
      <c r="B723" s="647"/>
      <c r="C723" s="648"/>
      <c r="D723" s="648"/>
      <c r="E723" s="648"/>
      <c r="F723" s="648"/>
      <c r="G723" s="648"/>
      <c r="H723" s="648"/>
      <c r="I723" s="649"/>
      <c r="J723" s="647"/>
      <c r="K723" s="648"/>
      <c r="L723" s="648"/>
      <c r="M723" s="648"/>
      <c r="N723" s="651"/>
      <c r="O723" s="33" t="e">
        <f>'報告書（事業主控）記載用'!#REF!</f>
        <v>#REF!</v>
      </c>
      <c r="P723" s="237" t="s">
        <v>31</v>
      </c>
      <c r="Q723" s="33" t="e">
        <f>'報告書（事業主控）記載用'!#REF!</f>
        <v>#REF!</v>
      </c>
      <c r="R723" s="237" t="s">
        <v>32</v>
      </c>
      <c r="S723" s="33" t="e">
        <f>'報告書（事業主控）記載用'!#REF!</f>
        <v>#REF!</v>
      </c>
      <c r="T723" s="652" t="s">
        <v>34</v>
      </c>
      <c r="U723" s="652"/>
      <c r="V723" s="627" t="e">
        <f>'報告書（事業主控）記載用'!#REF!</f>
        <v>#REF!</v>
      </c>
      <c r="W723" s="628"/>
      <c r="X723" s="628"/>
      <c r="Y723" s="628"/>
      <c r="Z723" s="627" t="e">
        <f>'報告書（事業主控）記載用'!#REF!</f>
        <v>#REF!</v>
      </c>
      <c r="AA723" s="628"/>
      <c r="AB723" s="628"/>
      <c r="AC723" s="628"/>
      <c r="AD723" s="627" t="e">
        <f>'報告書（事業主控）記載用'!#REF!</f>
        <v>#REF!</v>
      </c>
      <c r="AE723" s="628"/>
      <c r="AF723" s="628"/>
      <c r="AG723" s="628"/>
      <c r="AH723" s="627" t="e">
        <f>'報告書（事業主控）記載用'!#REF!</f>
        <v>#REF!</v>
      </c>
      <c r="AI723" s="628"/>
      <c r="AJ723" s="628"/>
      <c r="AK723" s="629"/>
      <c r="AL723" s="494" t="e">
        <f>'報告書（事業主控）記載用'!#REF!</f>
        <v>#REF!</v>
      </c>
      <c r="AM723" s="625"/>
      <c r="AN723" s="623" t="e">
        <f>'報告書（事業主控）記載用'!#REF!</f>
        <v>#REF!</v>
      </c>
      <c r="AO723" s="624"/>
      <c r="AP723" s="624"/>
      <c r="AQ723" s="624"/>
      <c r="AR723" s="624"/>
      <c r="AS723" s="240"/>
    </row>
    <row r="724" spans="2:45" ht="18" customHeight="1">
      <c r="B724" s="644" t="e">
        <f>'報告書（事業主控）記載用'!#REF!</f>
        <v>#REF!</v>
      </c>
      <c r="C724" s="645"/>
      <c r="D724" s="645"/>
      <c r="E724" s="645"/>
      <c r="F724" s="645"/>
      <c r="G724" s="645"/>
      <c r="H724" s="645"/>
      <c r="I724" s="646"/>
      <c r="J724" s="644" t="e">
        <f>'報告書（事業主控）記載用'!#REF!</f>
        <v>#REF!</v>
      </c>
      <c r="K724" s="645"/>
      <c r="L724" s="645"/>
      <c r="M724" s="645"/>
      <c r="N724" s="650"/>
      <c r="O724" s="32" t="e">
        <f>'報告書（事業主控）記載用'!#REF!</f>
        <v>#REF!</v>
      </c>
      <c r="P724" s="11" t="s">
        <v>31</v>
      </c>
      <c r="Q724" s="32" t="e">
        <f>'報告書（事業主控）記載用'!#REF!</f>
        <v>#REF!</v>
      </c>
      <c r="R724" s="11" t="s">
        <v>32</v>
      </c>
      <c r="S724" s="32" t="e">
        <f>'報告書（事業主控）記載用'!#REF!</f>
        <v>#REF!</v>
      </c>
      <c r="T724" s="512" t="s">
        <v>33</v>
      </c>
      <c r="U724" s="512"/>
      <c r="V724" s="633" t="e">
        <f>'報告書（事業主控）記載用'!#REF!</f>
        <v>#REF!</v>
      </c>
      <c r="W724" s="634"/>
      <c r="X724" s="634"/>
      <c r="Y724" s="284"/>
      <c r="Z724" s="285"/>
      <c r="AA724" s="286"/>
      <c r="AB724" s="286"/>
      <c r="AC724" s="284"/>
      <c r="AD724" s="285"/>
      <c r="AE724" s="286"/>
      <c r="AF724" s="286"/>
      <c r="AG724" s="284"/>
      <c r="AH724" s="630" t="e">
        <f>'報告書（事業主控）記載用'!#REF!</f>
        <v>#REF!</v>
      </c>
      <c r="AI724" s="631"/>
      <c r="AJ724" s="631"/>
      <c r="AK724" s="632"/>
      <c r="AL724" s="285"/>
      <c r="AM724" s="287"/>
      <c r="AN724" s="630" t="e">
        <f>'報告書（事業主控）記載用'!#REF!</f>
        <v>#REF!</v>
      </c>
      <c r="AO724" s="631"/>
      <c r="AP724" s="631"/>
      <c r="AQ724" s="631"/>
      <c r="AR724" s="631"/>
      <c r="AS724" s="288"/>
    </row>
    <row r="725" spans="2:45" ht="18" customHeight="1">
      <c r="B725" s="647"/>
      <c r="C725" s="648"/>
      <c r="D725" s="648"/>
      <c r="E725" s="648"/>
      <c r="F725" s="648"/>
      <c r="G725" s="648"/>
      <c r="H725" s="648"/>
      <c r="I725" s="649"/>
      <c r="J725" s="647"/>
      <c r="K725" s="648"/>
      <c r="L725" s="648"/>
      <c r="M725" s="648"/>
      <c r="N725" s="651"/>
      <c r="O725" s="33" t="e">
        <f>'報告書（事業主控）記載用'!#REF!</f>
        <v>#REF!</v>
      </c>
      <c r="P725" s="237" t="s">
        <v>31</v>
      </c>
      <c r="Q725" s="33" t="e">
        <f>'報告書（事業主控）記載用'!#REF!</f>
        <v>#REF!</v>
      </c>
      <c r="R725" s="237" t="s">
        <v>32</v>
      </c>
      <c r="S725" s="33" t="e">
        <f>'報告書（事業主控）記載用'!#REF!</f>
        <v>#REF!</v>
      </c>
      <c r="T725" s="652" t="s">
        <v>34</v>
      </c>
      <c r="U725" s="652"/>
      <c r="V725" s="627" t="e">
        <f>'報告書（事業主控）記載用'!#REF!</f>
        <v>#REF!</v>
      </c>
      <c r="W725" s="628"/>
      <c r="X725" s="628"/>
      <c r="Y725" s="628"/>
      <c r="Z725" s="627" t="e">
        <f>'報告書（事業主控）記載用'!#REF!</f>
        <v>#REF!</v>
      </c>
      <c r="AA725" s="628"/>
      <c r="AB725" s="628"/>
      <c r="AC725" s="628"/>
      <c r="AD725" s="627" t="e">
        <f>'報告書（事業主控）記載用'!#REF!</f>
        <v>#REF!</v>
      </c>
      <c r="AE725" s="628"/>
      <c r="AF725" s="628"/>
      <c r="AG725" s="628"/>
      <c r="AH725" s="627" t="e">
        <f>'報告書（事業主控）記載用'!#REF!</f>
        <v>#REF!</v>
      </c>
      <c r="AI725" s="628"/>
      <c r="AJ725" s="628"/>
      <c r="AK725" s="629"/>
      <c r="AL725" s="494" t="e">
        <f>'報告書（事業主控）記載用'!#REF!</f>
        <v>#REF!</v>
      </c>
      <c r="AM725" s="625"/>
      <c r="AN725" s="623" t="e">
        <f>'報告書（事業主控）記載用'!#REF!</f>
        <v>#REF!</v>
      </c>
      <c r="AO725" s="624"/>
      <c r="AP725" s="624"/>
      <c r="AQ725" s="624"/>
      <c r="AR725" s="624"/>
      <c r="AS725" s="240"/>
    </row>
    <row r="726" spans="2:45" ht="18" customHeight="1">
      <c r="B726" s="644" t="e">
        <f>'報告書（事業主控）記載用'!#REF!</f>
        <v>#REF!</v>
      </c>
      <c r="C726" s="645"/>
      <c r="D726" s="645"/>
      <c r="E726" s="645"/>
      <c r="F726" s="645"/>
      <c r="G726" s="645"/>
      <c r="H726" s="645"/>
      <c r="I726" s="646"/>
      <c r="J726" s="644" t="e">
        <f>'報告書（事業主控）記載用'!#REF!</f>
        <v>#REF!</v>
      </c>
      <c r="K726" s="645"/>
      <c r="L726" s="645"/>
      <c r="M726" s="645"/>
      <c r="N726" s="650"/>
      <c r="O726" s="32" t="e">
        <f>'報告書（事業主控）記載用'!#REF!</f>
        <v>#REF!</v>
      </c>
      <c r="P726" s="11" t="s">
        <v>31</v>
      </c>
      <c r="Q726" s="32" t="e">
        <f>'報告書（事業主控）記載用'!#REF!</f>
        <v>#REF!</v>
      </c>
      <c r="R726" s="11" t="s">
        <v>32</v>
      </c>
      <c r="S726" s="32" t="e">
        <f>'報告書（事業主控）記載用'!#REF!</f>
        <v>#REF!</v>
      </c>
      <c r="T726" s="512" t="s">
        <v>33</v>
      </c>
      <c r="U726" s="512"/>
      <c r="V726" s="633" t="e">
        <f>'報告書（事業主控）記載用'!#REF!</f>
        <v>#REF!</v>
      </c>
      <c r="W726" s="634"/>
      <c r="X726" s="634"/>
      <c r="Y726" s="284"/>
      <c r="Z726" s="285"/>
      <c r="AA726" s="286"/>
      <c r="AB726" s="286"/>
      <c r="AC726" s="284"/>
      <c r="AD726" s="285"/>
      <c r="AE726" s="286"/>
      <c r="AF726" s="286"/>
      <c r="AG726" s="284"/>
      <c r="AH726" s="630" t="e">
        <f>'報告書（事業主控）記載用'!#REF!</f>
        <v>#REF!</v>
      </c>
      <c r="AI726" s="631"/>
      <c r="AJ726" s="631"/>
      <c r="AK726" s="632"/>
      <c r="AL726" s="285"/>
      <c r="AM726" s="287"/>
      <c r="AN726" s="630" t="e">
        <f>'報告書（事業主控）記載用'!#REF!</f>
        <v>#REF!</v>
      </c>
      <c r="AO726" s="631"/>
      <c r="AP726" s="631"/>
      <c r="AQ726" s="631"/>
      <c r="AR726" s="631"/>
      <c r="AS726" s="288"/>
    </row>
    <row r="727" spans="2:45" ht="18" customHeight="1">
      <c r="B727" s="647"/>
      <c r="C727" s="648"/>
      <c r="D727" s="648"/>
      <c r="E727" s="648"/>
      <c r="F727" s="648"/>
      <c r="G727" s="648"/>
      <c r="H727" s="648"/>
      <c r="I727" s="649"/>
      <c r="J727" s="647"/>
      <c r="K727" s="648"/>
      <c r="L727" s="648"/>
      <c r="M727" s="648"/>
      <c r="N727" s="651"/>
      <c r="O727" s="33" t="e">
        <f>'報告書（事業主控）記載用'!#REF!</f>
        <v>#REF!</v>
      </c>
      <c r="P727" s="237" t="s">
        <v>31</v>
      </c>
      <c r="Q727" s="33" t="e">
        <f>'報告書（事業主控）記載用'!#REF!</f>
        <v>#REF!</v>
      </c>
      <c r="R727" s="237" t="s">
        <v>32</v>
      </c>
      <c r="S727" s="33" t="e">
        <f>'報告書（事業主控）記載用'!#REF!</f>
        <v>#REF!</v>
      </c>
      <c r="T727" s="652" t="s">
        <v>34</v>
      </c>
      <c r="U727" s="652"/>
      <c r="V727" s="627" t="e">
        <f>'報告書（事業主控）記載用'!#REF!</f>
        <v>#REF!</v>
      </c>
      <c r="W727" s="628"/>
      <c r="X727" s="628"/>
      <c r="Y727" s="628"/>
      <c r="Z727" s="627" t="e">
        <f>'報告書（事業主控）記載用'!#REF!</f>
        <v>#REF!</v>
      </c>
      <c r="AA727" s="628"/>
      <c r="AB727" s="628"/>
      <c r="AC727" s="628"/>
      <c r="AD727" s="627" t="e">
        <f>'報告書（事業主控）記載用'!#REF!</f>
        <v>#REF!</v>
      </c>
      <c r="AE727" s="628"/>
      <c r="AF727" s="628"/>
      <c r="AG727" s="628"/>
      <c r="AH727" s="627" t="e">
        <f>'報告書（事業主控）記載用'!#REF!</f>
        <v>#REF!</v>
      </c>
      <c r="AI727" s="628"/>
      <c r="AJ727" s="628"/>
      <c r="AK727" s="629"/>
      <c r="AL727" s="494" t="e">
        <f>'報告書（事業主控）記載用'!#REF!</f>
        <v>#REF!</v>
      </c>
      <c r="AM727" s="625"/>
      <c r="AN727" s="623" t="e">
        <f>'報告書（事業主控）記載用'!#REF!</f>
        <v>#REF!</v>
      </c>
      <c r="AO727" s="624"/>
      <c r="AP727" s="624"/>
      <c r="AQ727" s="624"/>
      <c r="AR727" s="624"/>
      <c r="AS727" s="240"/>
    </row>
    <row r="728" spans="2:45" ht="18" customHeight="1">
      <c r="B728" s="644" t="e">
        <f>'報告書（事業主控）記載用'!#REF!</f>
        <v>#REF!</v>
      </c>
      <c r="C728" s="645"/>
      <c r="D728" s="645"/>
      <c r="E728" s="645"/>
      <c r="F728" s="645"/>
      <c r="G728" s="645"/>
      <c r="H728" s="645"/>
      <c r="I728" s="646"/>
      <c r="J728" s="644" t="e">
        <f>'報告書（事業主控）記載用'!#REF!</f>
        <v>#REF!</v>
      </c>
      <c r="K728" s="645"/>
      <c r="L728" s="645"/>
      <c r="M728" s="645"/>
      <c r="N728" s="650"/>
      <c r="O728" s="32" t="e">
        <f>'報告書（事業主控）記載用'!#REF!</f>
        <v>#REF!</v>
      </c>
      <c r="P728" s="11" t="s">
        <v>31</v>
      </c>
      <c r="Q728" s="32" t="e">
        <f>'報告書（事業主控）記載用'!#REF!</f>
        <v>#REF!</v>
      </c>
      <c r="R728" s="11" t="s">
        <v>32</v>
      </c>
      <c r="S728" s="32" t="e">
        <f>'報告書（事業主控）記載用'!#REF!</f>
        <v>#REF!</v>
      </c>
      <c r="T728" s="512" t="s">
        <v>33</v>
      </c>
      <c r="U728" s="512"/>
      <c r="V728" s="633" t="e">
        <f>'報告書（事業主控）記載用'!#REF!</f>
        <v>#REF!</v>
      </c>
      <c r="W728" s="634"/>
      <c r="X728" s="634"/>
      <c r="Y728" s="284"/>
      <c r="Z728" s="285"/>
      <c r="AA728" s="286"/>
      <c r="AB728" s="286"/>
      <c r="AC728" s="284"/>
      <c r="AD728" s="285"/>
      <c r="AE728" s="286"/>
      <c r="AF728" s="286"/>
      <c r="AG728" s="284"/>
      <c r="AH728" s="630" t="e">
        <f>'報告書（事業主控）記載用'!#REF!</f>
        <v>#REF!</v>
      </c>
      <c r="AI728" s="631"/>
      <c r="AJ728" s="631"/>
      <c r="AK728" s="632"/>
      <c r="AL728" s="285"/>
      <c r="AM728" s="287"/>
      <c r="AN728" s="630" t="e">
        <f>'報告書（事業主控）記載用'!#REF!</f>
        <v>#REF!</v>
      </c>
      <c r="AO728" s="631"/>
      <c r="AP728" s="631"/>
      <c r="AQ728" s="631"/>
      <c r="AR728" s="631"/>
      <c r="AS728" s="288"/>
    </row>
    <row r="729" spans="2:45" ht="18" customHeight="1">
      <c r="B729" s="647"/>
      <c r="C729" s="648"/>
      <c r="D729" s="648"/>
      <c r="E729" s="648"/>
      <c r="F729" s="648"/>
      <c r="G729" s="648"/>
      <c r="H729" s="648"/>
      <c r="I729" s="649"/>
      <c r="J729" s="647"/>
      <c r="K729" s="648"/>
      <c r="L729" s="648"/>
      <c r="M729" s="648"/>
      <c r="N729" s="651"/>
      <c r="O729" s="33" t="e">
        <f>'報告書（事業主控）記載用'!#REF!</f>
        <v>#REF!</v>
      </c>
      <c r="P729" s="237" t="s">
        <v>31</v>
      </c>
      <c r="Q729" s="33" t="e">
        <f>'報告書（事業主控）記載用'!#REF!</f>
        <v>#REF!</v>
      </c>
      <c r="R729" s="237" t="s">
        <v>32</v>
      </c>
      <c r="S729" s="33" t="e">
        <f>'報告書（事業主控）記載用'!#REF!</f>
        <v>#REF!</v>
      </c>
      <c r="T729" s="652" t="s">
        <v>34</v>
      </c>
      <c r="U729" s="652"/>
      <c r="V729" s="627" t="e">
        <f>'報告書（事業主控）記載用'!#REF!</f>
        <v>#REF!</v>
      </c>
      <c r="W729" s="628"/>
      <c r="X729" s="628"/>
      <c r="Y729" s="628"/>
      <c r="Z729" s="627" t="e">
        <f>'報告書（事業主控）記載用'!#REF!</f>
        <v>#REF!</v>
      </c>
      <c r="AA729" s="628"/>
      <c r="AB729" s="628"/>
      <c r="AC729" s="628"/>
      <c r="AD729" s="627" t="e">
        <f>'報告書（事業主控）記載用'!#REF!</f>
        <v>#REF!</v>
      </c>
      <c r="AE729" s="628"/>
      <c r="AF729" s="628"/>
      <c r="AG729" s="628"/>
      <c r="AH729" s="627" t="e">
        <f>'報告書（事業主控）記載用'!#REF!</f>
        <v>#REF!</v>
      </c>
      <c r="AI729" s="628"/>
      <c r="AJ729" s="628"/>
      <c r="AK729" s="629"/>
      <c r="AL729" s="494" t="e">
        <f>'報告書（事業主控）記載用'!#REF!</f>
        <v>#REF!</v>
      </c>
      <c r="AM729" s="625"/>
      <c r="AN729" s="623" t="e">
        <f>'報告書（事業主控）記載用'!#REF!</f>
        <v>#REF!</v>
      </c>
      <c r="AO729" s="624"/>
      <c r="AP729" s="624"/>
      <c r="AQ729" s="624"/>
      <c r="AR729" s="624"/>
      <c r="AS729" s="240"/>
    </row>
    <row r="730" spans="2:45" ht="18" customHeight="1">
      <c r="B730" s="644" t="e">
        <f>'報告書（事業主控）記載用'!#REF!</f>
        <v>#REF!</v>
      </c>
      <c r="C730" s="645"/>
      <c r="D730" s="645"/>
      <c r="E730" s="645"/>
      <c r="F730" s="645"/>
      <c r="G730" s="645"/>
      <c r="H730" s="645"/>
      <c r="I730" s="646"/>
      <c r="J730" s="644" t="e">
        <f>'報告書（事業主控）記載用'!#REF!</f>
        <v>#REF!</v>
      </c>
      <c r="K730" s="645"/>
      <c r="L730" s="645"/>
      <c r="M730" s="645"/>
      <c r="N730" s="650"/>
      <c r="O730" s="32" t="e">
        <f>'報告書（事業主控）記載用'!#REF!</f>
        <v>#REF!</v>
      </c>
      <c r="P730" s="11" t="s">
        <v>31</v>
      </c>
      <c r="Q730" s="32" t="e">
        <f>'報告書（事業主控）記載用'!#REF!</f>
        <v>#REF!</v>
      </c>
      <c r="R730" s="11" t="s">
        <v>32</v>
      </c>
      <c r="S730" s="32" t="e">
        <f>'報告書（事業主控）記載用'!#REF!</f>
        <v>#REF!</v>
      </c>
      <c r="T730" s="512" t="s">
        <v>33</v>
      </c>
      <c r="U730" s="512"/>
      <c r="V730" s="633" t="e">
        <f>'報告書（事業主控）記載用'!#REF!</f>
        <v>#REF!</v>
      </c>
      <c r="W730" s="634"/>
      <c r="X730" s="634"/>
      <c r="Y730" s="284"/>
      <c r="Z730" s="285"/>
      <c r="AA730" s="286"/>
      <c r="AB730" s="286"/>
      <c r="AC730" s="284"/>
      <c r="AD730" s="285"/>
      <c r="AE730" s="286"/>
      <c r="AF730" s="286"/>
      <c r="AG730" s="284"/>
      <c r="AH730" s="630" t="e">
        <f>'報告書（事業主控）記載用'!#REF!</f>
        <v>#REF!</v>
      </c>
      <c r="AI730" s="631"/>
      <c r="AJ730" s="631"/>
      <c r="AK730" s="632"/>
      <c r="AL730" s="285"/>
      <c r="AM730" s="287"/>
      <c r="AN730" s="630" t="e">
        <f>'報告書（事業主控）記載用'!#REF!</f>
        <v>#REF!</v>
      </c>
      <c r="AO730" s="631"/>
      <c r="AP730" s="631"/>
      <c r="AQ730" s="631"/>
      <c r="AR730" s="631"/>
      <c r="AS730" s="288"/>
    </row>
    <row r="731" spans="2:45" ht="18" customHeight="1">
      <c r="B731" s="647"/>
      <c r="C731" s="648"/>
      <c r="D731" s="648"/>
      <c r="E731" s="648"/>
      <c r="F731" s="648"/>
      <c r="G731" s="648"/>
      <c r="H731" s="648"/>
      <c r="I731" s="649"/>
      <c r="J731" s="647"/>
      <c r="K731" s="648"/>
      <c r="L731" s="648"/>
      <c r="M731" s="648"/>
      <c r="N731" s="651"/>
      <c r="O731" s="33" t="e">
        <f>'報告書（事業主控）記載用'!#REF!</f>
        <v>#REF!</v>
      </c>
      <c r="P731" s="237" t="s">
        <v>31</v>
      </c>
      <c r="Q731" s="33" t="e">
        <f>'報告書（事業主控）記載用'!#REF!</f>
        <v>#REF!</v>
      </c>
      <c r="R731" s="237" t="s">
        <v>32</v>
      </c>
      <c r="S731" s="33" t="e">
        <f>'報告書（事業主控）記載用'!#REF!</f>
        <v>#REF!</v>
      </c>
      <c r="T731" s="652" t="s">
        <v>34</v>
      </c>
      <c r="U731" s="652"/>
      <c r="V731" s="627" t="e">
        <f>'報告書（事業主控）記載用'!#REF!</f>
        <v>#REF!</v>
      </c>
      <c r="W731" s="628"/>
      <c r="X731" s="628"/>
      <c r="Y731" s="628"/>
      <c r="Z731" s="627" t="e">
        <f>'報告書（事業主控）記載用'!#REF!</f>
        <v>#REF!</v>
      </c>
      <c r="AA731" s="628"/>
      <c r="AB731" s="628"/>
      <c r="AC731" s="628"/>
      <c r="AD731" s="627" t="e">
        <f>'報告書（事業主控）記載用'!#REF!</f>
        <v>#REF!</v>
      </c>
      <c r="AE731" s="628"/>
      <c r="AF731" s="628"/>
      <c r="AG731" s="628"/>
      <c r="AH731" s="627" t="e">
        <f>'報告書（事業主控）記載用'!#REF!</f>
        <v>#REF!</v>
      </c>
      <c r="AI731" s="628"/>
      <c r="AJ731" s="628"/>
      <c r="AK731" s="629"/>
      <c r="AL731" s="494" t="e">
        <f>'報告書（事業主控）記載用'!#REF!</f>
        <v>#REF!</v>
      </c>
      <c r="AM731" s="625"/>
      <c r="AN731" s="623" t="e">
        <f>'報告書（事業主控）記載用'!#REF!</f>
        <v>#REF!</v>
      </c>
      <c r="AO731" s="624"/>
      <c r="AP731" s="624"/>
      <c r="AQ731" s="624"/>
      <c r="AR731" s="624"/>
      <c r="AS731" s="240"/>
    </row>
    <row r="732" spans="2:45" ht="18" customHeight="1">
      <c r="B732" s="644" t="e">
        <f>'報告書（事業主控）記載用'!#REF!</f>
        <v>#REF!</v>
      </c>
      <c r="C732" s="645"/>
      <c r="D732" s="645"/>
      <c r="E732" s="645"/>
      <c r="F732" s="645"/>
      <c r="G732" s="645"/>
      <c r="H732" s="645"/>
      <c r="I732" s="646"/>
      <c r="J732" s="644" t="e">
        <f>'報告書（事業主控）記載用'!#REF!</f>
        <v>#REF!</v>
      </c>
      <c r="K732" s="645"/>
      <c r="L732" s="645"/>
      <c r="M732" s="645"/>
      <c r="N732" s="650"/>
      <c r="O732" s="32" t="e">
        <f>'報告書（事業主控）記載用'!#REF!</f>
        <v>#REF!</v>
      </c>
      <c r="P732" s="11" t="s">
        <v>31</v>
      </c>
      <c r="Q732" s="32" t="e">
        <f>'報告書（事業主控）記載用'!#REF!</f>
        <v>#REF!</v>
      </c>
      <c r="R732" s="11" t="s">
        <v>32</v>
      </c>
      <c r="S732" s="32" t="e">
        <f>'報告書（事業主控）記載用'!#REF!</f>
        <v>#REF!</v>
      </c>
      <c r="T732" s="512" t="s">
        <v>33</v>
      </c>
      <c r="U732" s="512"/>
      <c r="V732" s="633" t="e">
        <f>'報告書（事業主控）記載用'!#REF!</f>
        <v>#REF!</v>
      </c>
      <c r="W732" s="634"/>
      <c r="X732" s="634"/>
      <c r="Y732" s="284"/>
      <c r="Z732" s="285"/>
      <c r="AA732" s="286"/>
      <c r="AB732" s="286"/>
      <c r="AC732" s="284"/>
      <c r="AD732" s="285"/>
      <c r="AE732" s="286"/>
      <c r="AF732" s="286"/>
      <c r="AG732" s="284"/>
      <c r="AH732" s="630" t="e">
        <f>'報告書（事業主控）記載用'!#REF!</f>
        <v>#REF!</v>
      </c>
      <c r="AI732" s="631"/>
      <c r="AJ732" s="631"/>
      <c r="AK732" s="632"/>
      <c r="AL732" s="285"/>
      <c r="AM732" s="287"/>
      <c r="AN732" s="630" t="e">
        <f>'報告書（事業主控）記載用'!#REF!</f>
        <v>#REF!</v>
      </c>
      <c r="AO732" s="631"/>
      <c r="AP732" s="631"/>
      <c r="AQ732" s="631"/>
      <c r="AR732" s="631"/>
      <c r="AS732" s="288"/>
    </row>
    <row r="733" spans="2:45" ht="18" customHeight="1">
      <c r="B733" s="647"/>
      <c r="C733" s="648"/>
      <c r="D733" s="648"/>
      <c r="E733" s="648"/>
      <c r="F733" s="648"/>
      <c r="G733" s="648"/>
      <c r="H733" s="648"/>
      <c r="I733" s="649"/>
      <c r="J733" s="647"/>
      <c r="K733" s="648"/>
      <c r="L733" s="648"/>
      <c r="M733" s="648"/>
      <c r="N733" s="651"/>
      <c r="O733" s="33" t="e">
        <f>'報告書（事業主控）記載用'!#REF!</f>
        <v>#REF!</v>
      </c>
      <c r="P733" s="237" t="s">
        <v>31</v>
      </c>
      <c r="Q733" s="33" t="e">
        <f>'報告書（事業主控）記載用'!#REF!</f>
        <v>#REF!</v>
      </c>
      <c r="R733" s="237" t="s">
        <v>32</v>
      </c>
      <c r="S733" s="33" t="e">
        <f>'報告書（事業主控）記載用'!#REF!</f>
        <v>#REF!</v>
      </c>
      <c r="T733" s="652" t="s">
        <v>34</v>
      </c>
      <c r="U733" s="652"/>
      <c r="V733" s="627" t="e">
        <f>'報告書（事業主控）記載用'!#REF!</f>
        <v>#REF!</v>
      </c>
      <c r="W733" s="628"/>
      <c r="X733" s="628"/>
      <c r="Y733" s="628"/>
      <c r="Z733" s="627" t="e">
        <f>'報告書（事業主控）記載用'!#REF!</f>
        <v>#REF!</v>
      </c>
      <c r="AA733" s="628"/>
      <c r="AB733" s="628"/>
      <c r="AC733" s="628"/>
      <c r="AD733" s="627" t="e">
        <f>'報告書（事業主控）記載用'!#REF!</f>
        <v>#REF!</v>
      </c>
      <c r="AE733" s="628"/>
      <c r="AF733" s="628"/>
      <c r="AG733" s="628"/>
      <c r="AH733" s="627" t="e">
        <f>'報告書（事業主控）記載用'!#REF!</f>
        <v>#REF!</v>
      </c>
      <c r="AI733" s="628"/>
      <c r="AJ733" s="628"/>
      <c r="AK733" s="629"/>
      <c r="AL733" s="494" t="e">
        <f>'報告書（事業主控）記載用'!#REF!</f>
        <v>#REF!</v>
      </c>
      <c r="AM733" s="625"/>
      <c r="AN733" s="623" t="e">
        <f>'報告書（事業主控）記載用'!#REF!</f>
        <v>#REF!</v>
      </c>
      <c r="AO733" s="624"/>
      <c r="AP733" s="624"/>
      <c r="AQ733" s="624"/>
      <c r="AR733" s="624"/>
      <c r="AS733" s="240"/>
    </row>
    <row r="734" spans="2:45" ht="18" customHeight="1">
      <c r="B734" s="407" t="s">
        <v>337</v>
      </c>
      <c r="C734" s="518"/>
      <c r="D734" s="518"/>
      <c r="E734" s="519"/>
      <c r="F734" s="635" t="e">
        <f>'報告書（事業主控）記載用'!#REF!</f>
        <v>#REF!</v>
      </c>
      <c r="G734" s="636"/>
      <c r="H734" s="636"/>
      <c r="I734" s="636"/>
      <c r="J734" s="636"/>
      <c r="K734" s="636"/>
      <c r="L734" s="636"/>
      <c r="M734" s="636"/>
      <c r="N734" s="637"/>
      <c r="O734" s="407" t="s">
        <v>338</v>
      </c>
      <c r="P734" s="518"/>
      <c r="Q734" s="518"/>
      <c r="R734" s="518"/>
      <c r="S734" s="518"/>
      <c r="T734" s="518"/>
      <c r="U734" s="519"/>
      <c r="V734" s="630" t="e">
        <f>'報告書（事業主控）記載用'!#REF!</f>
        <v>#REF!</v>
      </c>
      <c r="W734" s="631"/>
      <c r="X734" s="631"/>
      <c r="Y734" s="632"/>
      <c r="Z734" s="285"/>
      <c r="AA734" s="286"/>
      <c r="AB734" s="286"/>
      <c r="AC734" s="284"/>
      <c r="AD734" s="285"/>
      <c r="AE734" s="286"/>
      <c r="AF734" s="286"/>
      <c r="AG734" s="284"/>
      <c r="AH734" s="630" t="e">
        <f>'報告書（事業主控）記載用'!#REF!</f>
        <v>#REF!</v>
      </c>
      <c r="AI734" s="631"/>
      <c r="AJ734" s="631"/>
      <c r="AK734" s="632"/>
      <c r="AL734" s="285"/>
      <c r="AM734" s="287"/>
      <c r="AN734" s="630" t="e">
        <f>'報告書（事業主控）記載用'!#REF!</f>
        <v>#REF!</v>
      </c>
      <c r="AO734" s="631"/>
      <c r="AP734" s="631"/>
      <c r="AQ734" s="631"/>
      <c r="AR734" s="631"/>
      <c r="AS734" s="288"/>
    </row>
    <row r="735" spans="2:45" ht="18" customHeight="1">
      <c r="B735" s="520"/>
      <c r="C735" s="521"/>
      <c r="D735" s="521"/>
      <c r="E735" s="522"/>
      <c r="F735" s="638"/>
      <c r="G735" s="639"/>
      <c r="H735" s="639"/>
      <c r="I735" s="639"/>
      <c r="J735" s="639"/>
      <c r="K735" s="639"/>
      <c r="L735" s="639"/>
      <c r="M735" s="639"/>
      <c r="N735" s="640"/>
      <c r="O735" s="520"/>
      <c r="P735" s="521"/>
      <c r="Q735" s="521"/>
      <c r="R735" s="521"/>
      <c r="S735" s="521"/>
      <c r="T735" s="521"/>
      <c r="U735" s="522"/>
      <c r="V735" s="513" t="e">
        <f>'報告書（事業主控）記載用'!#REF!</f>
        <v>#REF!</v>
      </c>
      <c r="W735" s="516"/>
      <c r="X735" s="516"/>
      <c r="Y735" s="534"/>
      <c r="Z735" s="513" t="e">
        <f>'報告書（事業主控）記載用'!#REF!</f>
        <v>#REF!</v>
      </c>
      <c r="AA735" s="514"/>
      <c r="AB735" s="514"/>
      <c r="AC735" s="515"/>
      <c r="AD735" s="513" t="e">
        <f>'報告書（事業主控）記載用'!#REF!</f>
        <v>#REF!</v>
      </c>
      <c r="AE735" s="514"/>
      <c r="AF735" s="514"/>
      <c r="AG735" s="515"/>
      <c r="AH735" s="513" t="e">
        <f>'報告書（事業主控）記載用'!#REF!</f>
        <v>#REF!</v>
      </c>
      <c r="AI735" s="492"/>
      <c r="AJ735" s="492"/>
      <c r="AK735" s="492"/>
      <c r="AL735" s="289"/>
      <c r="AM735" s="290"/>
      <c r="AN735" s="513" t="e">
        <f>'報告書（事業主控）記載用'!#REF!</f>
        <v>#REF!</v>
      </c>
      <c r="AO735" s="516"/>
      <c r="AP735" s="516"/>
      <c r="AQ735" s="516"/>
      <c r="AR735" s="516"/>
      <c r="AS735" s="291"/>
    </row>
    <row r="736" spans="2:45" ht="18" customHeight="1">
      <c r="B736" s="523"/>
      <c r="C736" s="524"/>
      <c r="D736" s="524"/>
      <c r="E736" s="525"/>
      <c r="F736" s="641"/>
      <c r="G736" s="642"/>
      <c r="H736" s="642"/>
      <c r="I736" s="642"/>
      <c r="J736" s="642"/>
      <c r="K736" s="642"/>
      <c r="L736" s="642"/>
      <c r="M736" s="642"/>
      <c r="N736" s="643"/>
      <c r="O736" s="523"/>
      <c r="P736" s="524"/>
      <c r="Q736" s="524"/>
      <c r="R736" s="524"/>
      <c r="S736" s="524"/>
      <c r="T736" s="524"/>
      <c r="U736" s="525"/>
      <c r="V736" s="623" t="e">
        <f>'報告書（事業主控）記載用'!#REF!</f>
        <v>#REF!</v>
      </c>
      <c r="W736" s="624"/>
      <c r="X736" s="624"/>
      <c r="Y736" s="626"/>
      <c r="Z736" s="623" t="e">
        <f>'報告書（事業主控）記載用'!#REF!</f>
        <v>#REF!</v>
      </c>
      <c r="AA736" s="624"/>
      <c r="AB736" s="624"/>
      <c r="AC736" s="626"/>
      <c r="AD736" s="623" t="e">
        <f>'報告書（事業主控）記載用'!#REF!</f>
        <v>#REF!</v>
      </c>
      <c r="AE736" s="624"/>
      <c r="AF736" s="624"/>
      <c r="AG736" s="626"/>
      <c r="AH736" s="623" t="e">
        <f>'報告書（事業主控）記載用'!#REF!</f>
        <v>#REF!</v>
      </c>
      <c r="AI736" s="624"/>
      <c r="AJ736" s="624"/>
      <c r="AK736" s="626"/>
      <c r="AL736" s="239"/>
      <c r="AM736" s="240"/>
      <c r="AN736" s="623" t="e">
        <f>'報告書（事業主控）記載用'!#REF!</f>
        <v>#REF!</v>
      </c>
      <c r="AO736" s="624"/>
      <c r="AP736" s="624"/>
      <c r="AQ736" s="624"/>
      <c r="AR736" s="624"/>
      <c r="AS736" s="240"/>
    </row>
    <row r="737" spans="2:45" ht="18" customHeight="1">
      <c r="AN737" s="622" t="e">
        <f>_xlfn.SINGLE('報告書（事業主控）記載用'!#REF!)</f>
        <v>#REF!</v>
      </c>
      <c r="AO737" s="622"/>
      <c r="AP737" s="622"/>
      <c r="AQ737" s="622"/>
      <c r="AR737" s="622"/>
    </row>
    <row r="738" spans="2:45" ht="31.9" customHeight="1">
      <c r="AN738" s="38"/>
      <c r="AO738" s="38"/>
      <c r="AP738" s="38"/>
      <c r="AQ738" s="38"/>
      <c r="AR738" s="38"/>
    </row>
    <row r="739" spans="2:45" ht="7.5" customHeight="1">
      <c r="X739" s="3"/>
      <c r="Y739" s="3"/>
    </row>
    <row r="740" spans="2:45" ht="10.5" customHeight="1">
      <c r="X740" s="3"/>
      <c r="Y740" s="3"/>
    </row>
    <row r="741" spans="2:45" ht="5.25" customHeight="1">
      <c r="X741" s="3"/>
      <c r="Y741" s="3"/>
    </row>
    <row r="742" spans="2:45" ht="5.25" customHeight="1">
      <c r="X742" s="3"/>
      <c r="Y742" s="3"/>
    </row>
    <row r="743" spans="2:45" ht="5.25" customHeight="1">
      <c r="X743" s="3"/>
      <c r="Y743" s="3"/>
    </row>
    <row r="744" spans="2:45" ht="5.25" customHeight="1">
      <c r="X744" s="3"/>
      <c r="Y744" s="3"/>
    </row>
    <row r="745" spans="2:45" ht="17.25" customHeight="1">
      <c r="B745" s="2" t="s">
        <v>35</v>
      </c>
      <c r="S745" s="9"/>
      <c r="T745" s="9"/>
      <c r="U745" s="9"/>
      <c r="V745" s="9"/>
      <c r="W745" s="9"/>
      <c r="AL745" s="26"/>
      <c r="AM745" s="26"/>
      <c r="AN745" s="26"/>
      <c r="AO745" s="26"/>
    </row>
    <row r="746" spans="2:45" ht="12.75" customHeight="1">
      <c r="M746" s="27"/>
      <c r="N746" s="27"/>
      <c r="O746" s="27"/>
      <c r="P746" s="27"/>
      <c r="Q746" s="27"/>
      <c r="R746" s="27"/>
      <c r="S746" s="27"/>
      <c r="T746" s="28"/>
      <c r="U746" s="28"/>
      <c r="V746" s="28"/>
      <c r="W746" s="28"/>
      <c r="X746" s="28"/>
      <c r="Y746" s="28"/>
      <c r="Z746" s="28"/>
      <c r="AA746" s="27"/>
      <c r="AB746" s="27"/>
      <c r="AC746" s="27"/>
      <c r="AL746" s="26"/>
      <c r="AM746" s="389" t="s">
        <v>267</v>
      </c>
      <c r="AN746" s="617"/>
      <c r="AO746" s="617"/>
      <c r="AP746" s="618"/>
    </row>
    <row r="747" spans="2:45" ht="12.75" customHeight="1">
      <c r="M747" s="27"/>
      <c r="N747" s="27"/>
      <c r="O747" s="27"/>
      <c r="P747" s="27"/>
      <c r="Q747" s="27"/>
      <c r="R747" s="27"/>
      <c r="S747" s="27"/>
      <c r="T747" s="28"/>
      <c r="U747" s="28"/>
      <c r="V747" s="28"/>
      <c r="W747" s="28"/>
      <c r="X747" s="28"/>
      <c r="Y747" s="28"/>
      <c r="Z747" s="28"/>
      <c r="AA747" s="27"/>
      <c r="AB747" s="27"/>
      <c r="AC747" s="27"/>
      <c r="AL747" s="26"/>
      <c r="AM747" s="619"/>
      <c r="AN747" s="620"/>
      <c r="AO747" s="620"/>
      <c r="AP747" s="621"/>
    </row>
    <row r="748" spans="2:45" ht="12.75" customHeight="1">
      <c r="M748" s="27"/>
      <c r="N748" s="27"/>
      <c r="O748" s="27"/>
      <c r="P748" s="27"/>
      <c r="Q748" s="27"/>
      <c r="R748" s="27"/>
      <c r="S748" s="27"/>
      <c r="T748" s="27"/>
      <c r="U748" s="27"/>
      <c r="V748" s="27"/>
      <c r="W748" s="27"/>
      <c r="X748" s="27"/>
      <c r="Y748" s="27"/>
      <c r="Z748" s="27"/>
      <c r="AA748" s="27"/>
      <c r="AB748" s="27"/>
      <c r="AC748" s="27"/>
      <c r="AL748" s="26"/>
      <c r="AM748" s="26"/>
      <c r="AN748" s="270"/>
      <c r="AO748" s="270"/>
    </row>
    <row r="749" spans="2:45" ht="6" customHeight="1">
      <c r="M749" s="27"/>
      <c r="N749" s="27"/>
      <c r="O749" s="27"/>
      <c r="P749" s="27"/>
      <c r="Q749" s="27"/>
      <c r="R749" s="27"/>
      <c r="S749" s="27"/>
      <c r="T749" s="27"/>
      <c r="U749" s="27"/>
      <c r="V749" s="27"/>
      <c r="W749" s="27"/>
      <c r="X749" s="27"/>
      <c r="Y749" s="27"/>
      <c r="Z749" s="27"/>
      <c r="AA749" s="27"/>
      <c r="AB749" s="27"/>
      <c r="AC749" s="27"/>
      <c r="AL749" s="26"/>
      <c r="AM749" s="26"/>
    </row>
    <row r="750" spans="2:45" ht="12.75" customHeight="1">
      <c r="B750" s="403" t="s">
        <v>2</v>
      </c>
      <c r="C750" s="404"/>
      <c r="D750" s="404"/>
      <c r="E750" s="404"/>
      <c r="F750" s="404"/>
      <c r="G750" s="404"/>
      <c r="H750" s="404"/>
      <c r="I750" s="404"/>
      <c r="J750" s="408" t="s">
        <v>10</v>
      </c>
      <c r="K750" s="408"/>
      <c r="L750" s="271" t="s">
        <v>3</v>
      </c>
      <c r="M750" s="408" t="s">
        <v>11</v>
      </c>
      <c r="N750" s="408"/>
      <c r="O750" s="409" t="s">
        <v>12</v>
      </c>
      <c r="P750" s="408"/>
      <c r="Q750" s="408"/>
      <c r="R750" s="408"/>
      <c r="S750" s="408"/>
      <c r="T750" s="408"/>
      <c r="U750" s="408" t="s">
        <v>13</v>
      </c>
      <c r="V750" s="408"/>
      <c r="W750" s="408"/>
      <c r="AD750" s="11"/>
      <c r="AE750" s="11"/>
      <c r="AF750" s="11"/>
      <c r="AG750" s="11"/>
      <c r="AH750" s="11"/>
      <c r="AI750" s="11"/>
      <c r="AJ750" s="11"/>
      <c r="AL750" s="543">
        <f>$AL$9</f>
        <v>0</v>
      </c>
      <c r="AM750" s="411"/>
      <c r="AN750" s="478" t="s">
        <v>4</v>
      </c>
      <c r="AO750" s="478"/>
      <c r="AP750" s="411">
        <v>19</v>
      </c>
      <c r="AQ750" s="411"/>
      <c r="AR750" s="478" t="s">
        <v>5</v>
      </c>
      <c r="AS750" s="481"/>
    </row>
    <row r="751" spans="2:45" ht="13.9" customHeight="1">
      <c r="B751" s="404"/>
      <c r="C751" s="404"/>
      <c r="D751" s="404"/>
      <c r="E751" s="404"/>
      <c r="F751" s="404"/>
      <c r="G751" s="404"/>
      <c r="H751" s="404"/>
      <c r="I751" s="404"/>
      <c r="J751" s="591">
        <f>$J$10</f>
        <v>0</v>
      </c>
      <c r="K751" s="579">
        <f>$K$10</f>
        <v>0</v>
      </c>
      <c r="L751" s="593">
        <f>$L$10</f>
        <v>0</v>
      </c>
      <c r="M751" s="582">
        <f>$M$10</f>
        <v>0</v>
      </c>
      <c r="N751" s="579">
        <f>$N$10</f>
        <v>0</v>
      </c>
      <c r="O751" s="582">
        <f>$O$10</f>
        <v>0</v>
      </c>
      <c r="P751" s="544">
        <f>$P$10</f>
        <v>0</v>
      </c>
      <c r="Q751" s="544">
        <f>$Q$10</f>
        <v>0</v>
      </c>
      <c r="R751" s="544">
        <f>$R$10</f>
        <v>0</v>
      </c>
      <c r="S751" s="544">
        <f>$S$10</f>
        <v>0</v>
      </c>
      <c r="T751" s="579">
        <f>$T$10</f>
        <v>0</v>
      </c>
      <c r="U751" s="582">
        <f>$U$10</f>
        <v>0</v>
      </c>
      <c r="V751" s="544">
        <f>$V$10</f>
        <v>0</v>
      </c>
      <c r="W751" s="579">
        <f>$W$10</f>
        <v>0</v>
      </c>
      <c r="AD751" s="11"/>
      <c r="AE751" s="11"/>
      <c r="AF751" s="11"/>
      <c r="AG751" s="11"/>
      <c r="AH751" s="11"/>
      <c r="AI751" s="11"/>
      <c r="AJ751" s="11"/>
      <c r="AL751" s="412"/>
      <c r="AM751" s="413"/>
      <c r="AN751" s="479"/>
      <c r="AO751" s="479"/>
      <c r="AP751" s="413"/>
      <c r="AQ751" s="413"/>
      <c r="AR751" s="479"/>
      <c r="AS751" s="482"/>
    </row>
    <row r="752" spans="2:45" ht="9" customHeight="1">
      <c r="B752" s="404"/>
      <c r="C752" s="404"/>
      <c r="D752" s="404"/>
      <c r="E752" s="404"/>
      <c r="F752" s="404"/>
      <c r="G752" s="404"/>
      <c r="H752" s="404"/>
      <c r="I752" s="404"/>
      <c r="J752" s="592"/>
      <c r="K752" s="580"/>
      <c r="L752" s="594"/>
      <c r="M752" s="583"/>
      <c r="N752" s="580"/>
      <c r="O752" s="583"/>
      <c r="P752" s="545"/>
      <c r="Q752" s="545"/>
      <c r="R752" s="545"/>
      <c r="S752" s="545"/>
      <c r="T752" s="580"/>
      <c r="U752" s="583"/>
      <c r="V752" s="545"/>
      <c r="W752" s="580"/>
      <c r="AD752" s="11"/>
      <c r="AE752" s="11"/>
      <c r="AF752" s="11"/>
      <c r="AG752" s="11"/>
      <c r="AH752" s="11"/>
      <c r="AI752" s="11"/>
      <c r="AJ752" s="11"/>
      <c r="AL752" s="414"/>
      <c r="AM752" s="415"/>
      <c r="AN752" s="480"/>
      <c r="AO752" s="480"/>
      <c r="AP752" s="415"/>
      <c r="AQ752" s="415"/>
      <c r="AR752" s="480"/>
      <c r="AS752" s="483"/>
    </row>
    <row r="753" spans="2:45" ht="6" customHeight="1">
      <c r="B753" s="406"/>
      <c r="C753" s="406"/>
      <c r="D753" s="406"/>
      <c r="E753" s="406"/>
      <c r="F753" s="406"/>
      <c r="G753" s="406"/>
      <c r="H753" s="406"/>
      <c r="I753" s="406"/>
      <c r="J753" s="592"/>
      <c r="K753" s="581"/>
      <c r="L753" s="595"/>
      <c r="M753" s="584"/>
      <c r="N753" s="581"/>
      <c r="O753" s="584"/>
      <c r="P753" s="546"/>
      <c r="Q753" s="546"/>
      <c r="R753" s="546"/>
      <c r="S753" s="546"/>
      <c r="T753" s="581"/>
      <c r="U753" s="584"/>
      <c r="V753" s="546"/>
      <c r="W753" s="581"/>
    </row>
    <row r="754" spans="2:45" ht="15" customHeight="1">
      <c r="B754" s="457" t="s">
        <v>36</v>
      </c>
      <c r="C754" s="458"/>
      <c r="D754" s="458"/>
      <c r="E754" s="458"/>
      <c r="F754" s="458"/>
      <c r="G754" s="458"/>
      <c r="H754" s="458"/>
      <c r="I754" s="459"/>
      <c r="J754" s="457" t="s">
        <v>6</v>
      </c>
      <c r="K754" s="458"/>
      <c r="L754" s="458"/>
      <c r="M754" s="458"/>
      <c r="N754" s="466"/>
      <c r="O754" s="469" t="s">
        <v>37</v>
      </c>
      <c r="P754" s="458"/>
      <c r="Q754" s="458"/>
      <c r="R754" s="458"/>
      <c r="S754" s="458"/>
      <c r="T754" s="458"/>
      <c r="U754" s="459"/>
      <c r="V754" s="272" t="s">
        <v>348</v>
      </c>
      <c r="W754" s="273"/>
      <c r="X754" s="273"/>
      <c r="Y754" s="472" t="s">
        <v>349</v>
      </c>
      <c r="Z754" s="472"/>
      <c r="AA754" s="472"/>
      <c r="AB754" s="472"/>
      <c r="AC754" s="472"/>
      <c r="AD754" s="472"/>
      <c r="AE754" s="472"/>
      <c r="AF754" s="472"/>
      <c r="AG754" s="472"/>
      <c r="AH754" s="472"/>
      <c r="AI754" s="273"/>
      <c r="AJ754" s="273"/>
      <c r="AK754" s="274"/>
      <c r="AL754" s="596" t="s">
        <v>310</v>
      </c>
      <c r="AM754" s="596"/>
      <c r="AN754" s="473" t="s">
        <v>350</v>
      </c>
      <c r="AO754" s="473"/>
      <c r="AP754" s="473"/>
      <c r="AQ754" s="473"/>
      <c r="AR754" s="473"/>
      <c r="AS754" s="474"/>
    </row>
    <row r="755" spans="2:45" ht="13.9" customHeight="1">
      <c r="B755" s="460"/>
      <c r="C755" s="461"/>
      <c r="D755" s="461"/>
      <c r="E755" s="461"/>
      <c r="F755" s="461"/>
      <c r="G755" s="461"/>
      <c r="H755" s="461"/>
      <c r="I755" s="462"/>
      <c r="J755" s="460"/>
      <c r="K755" s="461"/>
      <c r="L755" s="461"/>
      <c r="M755" s="461"/>
      <c r="N755" s="467"/>
      <c r="O755" s="470"/>
      <c r="P755" s="461"/>
      <c r="Q755" s="461"/>
      <c r="R755" s="461"/>
      <c r="S755" s="461"/>
      <c r="T755" s="461"/>
      <c r="U755" s="462"/>
      <c r="V755" s="420" t="s">
        <v>7</v>
      </c>
      <c r="W755" s="421"/>
      <c r="X755" s="421"/>
      <c r="Y755" s="422"/>
      <c r="Z755" s="426" t="s">
        <v>16</v>
      </c>
      <c r="AA755" s="427"/>
      <c r="AB755" s="427"/>
      <c r="AC755" s="428"/>
      <c r="AD755" s="432" t="s">
        <v>17</v>
      </c>
      <c r="AE755" s="433"/>
      <c r="AF755" s="433"/>
      <c r="AG755" s="434"/>
      <c r="AH755" s="660" t="s">
        <v>60</v>
      </c>
      <c r="AI755" s="478"/>
      <c r="AJ755" s="478"/>
      <c r="AK755" s="481"/>
      <c r="AL755" s="597" t="s">
        <v>38</v>
      </c>
      <c r="AM755" s="597"/>
      <c r="AN755" s="448" t="s">
        <v>19</v>
      </c>
      <c r="AO755" s="449"/>
      <c r="AP755" s="449"/>
      <c r="AQ755" s="449"/>
      <c r="AR755" s="450"/>
      <c r="AS755" s="451"/>
    </row>
    <row r="756" spans="2:45" ht="13.9" customHeight="1">
      <c r="B756" s="463"/>
      <c r="C756" s="464"/>
      <c r="D756" s="464"/>
      <c r="E756" s="464"/>
      <c r="F756" s="464"/>
      <c r="G756" s="464"/>
      <c r="H756" s="464"/>
      <c r="I756" s="465"/>
      <c r="J756" s="463"/>
      <c r="K756" s="464"/>
      <c r="L756" s="464"/>
      <c r="M756" s="464"/>
      <c r="N756" s="468"/>
      <c r="O756" s="471"/>
      <c r="P756" s="464"/>
      <c r="Q756" s="464"/>
      <c r="R756" s="464"/>
      <c r="S756" s="464"/>
      <c r="T756" s="464"/>
      <c r="U756" s="465"/>
      <c r="V756" s="423"/>
      <c r="W756" s="424"/>
      <c r="X756" s="424"/>
      <c r="Y756" s="425"/>
      <c r="Z756" s="429"/>
      <c r="AA756" s="430"/>
      <c r="AB756" s="430"/>
      <c r="AC756" s="431"/>
      <c r="AD756" s="435"/>
      <c r="AE756" s="436"/>
      <c r="AF756" s="436"/>
      <c r="AG756" s="437"/>
      <c r="AH756" s="661"/>
      <c r="AI756" s="480"/>
      <c r="AJ756" s="480"/>
      <c r="AK756" s="483"/>
      <c r="AL756" s="598"/>
      <c r="AM756" s="598"/>
      <c r="AN756" s="454"/>
      <c r="AO756" s="454"/>
      <c r="AP756" s="454"/>
      <c r="AQ756" s="454"/>
      <c r="AR756" s="454"/>
      <c r="AS756" s="455"/>
    </row>
    <row r="757" spans="2:45" ht="18" customHeight="1">
      <c r="B757" s="653" t="e">
        <f>'報告書（事業主控）記載用'!#REF!</f>
        <v>#REF!</v>
      </c>
      <c r="C757" s="654"/>
      <c r="D757" s="654"/>
      <c r="E757" s="654"/>
      <c r="F757" s="654"/>
      <c r="G757" s="654"/>
      <c r="H757" s="654"/>
      <c r="I757" s="655"/>
      <c r="J757" s="653" t="e">
        <f>'報告書（事業主控）記載用'!#REF!</f>
        <v>#REF!</v>
      </c>
      <c r="K757" s="654"/>
      <c r="L757" s="654"/>
      <c r="M757" s="654"/>
      <c r="N757" s="656"/>
      <c r="O757" s="277" t="e">
        <f>'報告書（事業主控）記載用'!#REF!</f>
        <v>#REF!</v>
      </c>
      <c r="P757" s="278" t="s">
        <v>31</v>
      </c>
      <c r="Q757" s="277" t="e">
        <f>'報告書（事業主控）記載用'!#REF!</f>
        <v>#REF!</v>
      </c>
      <c r="R757" s="278" t="s">
        <v>32</v>
      </c>
      <c r="S757" s="277" t="e">
        <f>'報告書（事業主控）記載用'!#REF!</f>
        <v>#REF!</v>
      </c>
      <c r="T757" s="506" t="s">
        <v>33</v>
      </c>
      <c r="U757" s="506"/>
      <c r="V757" s="633" t="e">
        <f>'報告書（事業主控）記載用'!#REF!</f>
        <v>#REF!</v>
      </c>
      <c r="W757" s="634"/>
      <c r="X757" s="634"/>
      <c r="Y757" s="279" t="s">
        <v>8</v>
      </c>
      <c r="Z757" s="285"/>
      <c r="AA757" s="286"/>
      <c r="AB757" s="286"/>
      <c r="AC757" s="279" t="s">
        <v>8</v>
      </c>
      <c r="AD757" s="285"/>
      <c r="AE757" s="286"/>
      <c r="AF757" s="286"/>
      <c r="AG757" s="282" t="s">
        <v>8</v>
      </c>
      <c r="AH757" s="657" t="e">
        <f>'報告書（事業主控）記載用'!#REF!</f>
        <v>#REF!</v>
      </c>
      <c r="AI757" s="658"/>
      <c r="AJ757" s="658"/>
      <c r="AK757" s="659"/>
      <c r="AL757" s="285"/>
      <c r="AM757" s="287"/>
      <c r="AN757" s="630" t="e">
        <f>'報告書（事業主控）記載用'!#REF!</f>
        <v>#REF!</v>
      </c>
      <c r="AO757" s="631"/>
      <c r="AP757" s="631"/>
      <c r="AQ757" s="631"/>
      <c r="AR757" s="631"/>
      <c r="AS757" s="282" t="s">
        <v>8</v>
      </c>
    </row>
    <row r="758" spans="2:45" ht="18" customHeight="1">
      <c r="B758" s="647"/>
      <c r="C758" s="648"/>
      <c r="D758" s="648"/>
      <c r="E758" s="648"/>
      <c r="F758" s="648"/>
      <c r="G758" s="648"/>
      <c r="H758" s="648"/>
      <c r="I758" s="649"/>
      <c r="J758" s="647"/>
      <c r="K758" s="648"/>
      <c r="L758" s="648"/>
      <c r="M758" s="648"/>
      <c r="N758" s="651"/>
      <c r="O758" s="33" t="e">
        <f>'報告書（事業主控）記載用'!#REF!</f>
        <v>#REF!</v>
      </c>
      <c r="P758" s="237" t="s">
        <v>31</v>
      </c>
      <c r="Q758" s="33" t="e">
        <f>'報告書（事業主控）記載用'!#REF!</f>
        <v>#REF!</v>
      </c>
      <c r="R758" s="237" t="s">
        <v>32</v>
      </c>
      <c r="S758" s="33" t="e">
        <f>'報告書（事業主控）記載用'!#REF!</f>
        <v>#REF!</v>
      </c>
      <c r="T758" s="652" t="s">
        <v>34</v>
      </c>
      <c r="U758" s="652"/>
      <c r="V758" s="623" t="e">
        <f>'報告書（事業主控）記載用'!#REF!</f>
        <v>#REF!</v>
      </c>
      <c r="W758" s="624"/>
      <c r="X758" s="624"/>
      <c r="Y758" s="624"/>
      <c r="Z758" s="623" t="e">
        <f>'報告書（事業主控）記載用'!#REF!</f>
        <v>#REF!</v>
      </c>
      <c r="AA758" s="624"/>
      <c r="AB758" s="624"/>
      <c r="AC758" s="624"/>
      <c r="AD758" s="623" t="e">
        <f>'報告書（事業主控）記載用'!#REF!</f>
        <v>#REF!</v>
      </c>
      <c r="AE758" s="624"/>
      <c r="AF758" s="624"/>
      <c r="AG758" s="626"/>
      <c r="AH758" s="623" t="e">
        <f>'報告書（事業主控）記載用'!#REF!</f>
        <v>#REF!</v>
      </c>
      <c r="AI758" s="624"/>
      <c r="AJ758" s="624"/>
      <c r="AK758" s="626"/>
      <c r="AL758" s="494" t="e">
        <f>'報告書（事業主控）記載用'!#REF!</f>
        <v>#REF!</v>
      </c>
      <c r="AM758" s="625"/>
      <c r="AN758" s="623" t="e">
        <f>'報告書（事業主控）記載用'!#REF!</f>
        <v>#REF!</v>
      </c>
      <c r="AO758" s="624"/>
      <c r="AP758" s="624"/>
      <c r="AQ758" s="624"/>
      <c r="AR758" s="624"/>
      <c r="AS758" s="240"/>
    </row>
    <row r="759" spans="2:45" ht="18" customHeight="1">
      <c r="B759" s="644" t="e">
        <f>'報告書（事業主控）記載用'!#REF!</f>
        <v>#REF!</v>
      </c>
      <c r="C759" s="645"/>
      <c r="D759" s="645"/>
      <c r="E759" s="645"/>
      <c r="F759" s="645"/>
      <c r="G759" s="645"/>
      <c r="H759" s="645"/>
      <c r="I759" s="646"/>
      <c r="J759" s="644" t="e">
        <f>'報告書（事業主控）記載用'!#REF!</f>
        <v>#REF!</v>
      </c>
      <c r="K759" s="645"/>
      <c r="L759" s="645"/>
      <c r="M759" s="645"/>
      <c r="N759" s="650"/>
      <c r="O759" s="32" t="e">
        <f>'報告書（事業主控）記載用'!#REF!</f>
        <v>#REF!</v>
      </c>
      <c r="P759" s="11" t="s">
        <v>31</v>
      </c>
      <c r="Q759" s="32" t="e">
        <f>'報告書（事業主控）記載用'!#REF!</f>
        <v>#REF!</v>
      </c>
      <c r="R759" s="11" t="s">
        <v>32</v>
      </c>
      <c r="S759" s="32" t="e">
        <f>'報告書（事業主控）記載用'!#REF!</f>
        <v>#REF!</v>
      </c>
      <c r="T759" s="512" t="s">
        <v>33</v>
      </c>
      <c r="U759" s="512"/>
      <c r="V759" s="633" t="e">
        <f>'報告書（事業主控）記載用'!#REF!</f>
        <v>#REF!</v>
      </c>
      <c r="W759" s="634"/>
      <c r="X759" s="634"/>
      <c r="Y759" s="284"/>
      <c r="Z759" s="285"/>
      <c r="AA759" s="286"/>
      <c r="AB759" s="286"/>
      <c r="AC759" s="284"/>
      <c r="AD759" s="285"/>
      <c r="AE759" s="286"/>
      <c r="AF759" s="286"/>
      <c r="AG759" s="284"/>
      <c r="AH759" s="630" t="e">
        <f>'報告書（事業主控）記載用'!#REF!</f>
        <v>#REF!</v>
      </c>
      <c r="AI759" s="631"/>
      <c r="AJ759" s="631"/>
      <c r="AK759" s="632"/>
      <c r="AL759" s="285"/>
      <c r="AM759" s="287"/>
      <c r="AN759" s="630" t="e">
        <f>'報告書（事業主控）記載用'!#REF!</f>
        <v>#REF!</v>
      </c>
      <c r="AO759" s="631"/>
      <c r="AP759" s="631"/>
      <c r="AQ759" s="631"/>
      <c r="AR759" s="631"/>
      <c r="AS759" s="288"/>
    </row>
    <row r="760" spans="2:45" ht="18" customHeight="1">
      <c r="B760" s="647"/>
      <c r="C760" s="648"/>
      <c r="D760" s="648"/>
      <c r="E760" s="648"/>
      <c r="F760" s="648"/>
      <c r="G760" s="648"/>
      <c r="H760" s="648"/>
      <c r="I760" s="649"/>
      <c r="J760" s="647"/>
      <c r="K760" s="648"/>
      <c r="L760" s="648"/>
      <c r="M760" s="648"/>
      <c r="N760" s="651"/>
      <c r="O760" s="33" t="e">
        <f>'報告書（事業主控）記載用'!#REF!</f>
        <v>#REF!</v>
      </c>
      <c r="P760" s="237" t="s">
        <v>31</v>
      </c>
      <c r="Q760" s="33" t="e">
        <f>'報告書（事業主控）記載用'!#REF!</f>
        <v>#REF!</v>
      </c>
      <c r="R760" s="237" t="s">
        <v>32</v>
      </c>
      <c r="S760" s="33" t="e">
        <f>'報告書（事業主控）記載用'!#REF!</f>
        <v>#REF!</v>
      </c>
      <c r="T760" s="652" t="s">
        <v>34</v>
      </c>
      <c r="U760" s="652"/>
      <c r="V760" s="627" t="e">
        <f>'報告書（事業主控）記載用'!#REF!</f>
        <v>#REF!</v>
      </c>
      <c r="W760" s="628"/>
      <c r="X760" s="628"/>
      <c r="Y760" s="628"/>
      <c r="Z760" s="627" t="e">
        <f>'報告書（事業主控）記載用'!#REF!</f>
        <v>#REF!</v>
      </c>
      <c r="AA760" s="628"/>
      <c r="AB760" s="628"/>
      <c r="AC760" s="628"/>
      <c r="AD760" s="627" t="e">
        <f>'報告書（事業主控）記載用'!#REF!</f>
        <v>#REF!</v>
      </c>
      <c r="AE760" s="628"/>
      <c r="AF760" s="628"/>
      <c r="AG760" s="628"/>
      <c r="AH760" s="627" t="e">
        <f>'報告書（事業主控）記載用'!#REF!</f>
        <v>#REF!</v>
      </c>
      <c r="AI760" s="628"/>
      <c r="AJ760" s="628"/>
      <c r="AK760" s="629"/>
      <c r="AL760" s="494" t="e">
        <f>'報告書（事業主控）記載用'!#REF!</f>
        <v>#REF!</v>
      </c>
      <c r="AM760" s="625"/>
      <c r="AN760" s="623" t="e">
        <f>'報告書（事業主控）記載用'!#REF!</f>
        <v>#REF!</v>
      </c>
      <c r="AO760" s="624"/>
      <c r="AP760" s="624"/>
      <c r="AQ760" s="624"/>
      <c r="AR760" s="624"/>
      <c r="AS760" s="240"/>
    </row>
    <row r="761" spans="2:45" ht="18" customHeight="1">
      <c r="B761" s="644" t="e">
        <f>'報告書（事業主控）記載用'!#REF!</f>
        <v>#REF!</v>
      </c>
      <c r="C761" s="645"/>
      <c r="D761" s="645"/>
      <c r="E761" s="645"/>
      <c r="F761" s="645"/>
      <c r="G761" s="645"/>
      <c r="H761" s="645"/>
      <c r="I761" s="646"/>
      <c r="J761" s="644" t="e">
        <f>'報告書（事業主控）記載用'!#REF!</f>
        <v>#REF!</v>
      </c>
      <c r="K761" s="645"/>
      <c r="L761" s="645"/>
      <c r="M761" s="645"/>
      <c r="N761" s="650"/>
      <c r="O761" s="32" t="e">
        <f>'報告書（事業主控）記載用'!#REF!</f>
        <v>#REF!</v>
      </c>
      <c r="P761" s="11" t="s">
        <v>31</v>
      </c>
      <c r="Q761" s="32" t="e">
        <f>'報告書（事業主控）記載用'!#REF!</f>
        <v>#REF!</v>
      </c>
      <c r="R761" s="11" t="s">
        <v>32</v>
      </c>
      <c r="S761" s="32" t="e">
        <f>'報告書（事業主控）記載用'!#REF!</f>
        <v>#REF!</v>
      </c>
      <c r="T761" s="512" t="s">
        <v>33</v>
      </c>
      <c r="U761" s="512"/>
      <c r="V761" s="633" t="e">
        <f>'報告書（事業主控）記載用'!#REF!</f>
        <v>#REF!</v>
      </c>
      <c r="W761" s="634"/>
      <c r="X761" s="634"/>
      <c r="Y761" s="284"/>
      <c r="Z761" s="285"/>
      <c r="AA761" s="286"/>
      <c r="AB761" s="286"/>
      <c r="AC761" s="284"/>
      <c r="AD761" s="285"/>
      <c r="AE761" s="286"/>
      <c r="AF761" s="286"/>
      <c r="AG761" s="284"/>
      <c r="AH761" s="630" t="e">
        <f>'報告書（事業主控）記載用'!#REF!</f>
        <v>#REF!</v>
      </c>
      <c r="AI761" s="631"/>
      <c r="AJ761" s="631"/>
      <c r="AK761" s="632"/>
      <c r="AL761" s="285"/>
      <c r="AM761" s="287"/>
      <c r="AN761" s="630" t="e">
        <f>'報告書（事業主控）記載用'!#REF!</f>
        <v>#REF!</v>
      </c>
      <c r="AO761" s="631"/>
      <c r="AP761" s="631"/>
      <c r="AQ761" s="631"/>
      <c r="AR761" s="631"/>
      <c r="AS761" s="288"/>
    </row>
    <row r="762" spans="2:45" ht="18" customHeight="1">
      <c r="B762" s="647"/>
      <c r="C762" s="648"/>
      <c r="D762" s="648"/>
      <c r="E762" s="648"/>
      <c r="F762" s="648"/>
      <c r="G762" s="648"/>
      <c r="H762" s="648"/>
      <c r="I762" s="649"/>
      <c r="J762" s="647"/>
      <c r="K762" s="648"/>
      <c r="L762" s="648"/>
      <c r="M762" s="648"/>
      <c r="N762" s="651"/>
      <c r="O762" s="33" t="e">
        <f>'報告書（事業主控）記載用'!#REF!</f>
        <v>#REF!</v>
      </c>
      <c r="P762" s="237" t="s">
        <v>31</v>
      </c>
      <c r="Q762" s="33" t="e">
        <f>'報告書（事業主控）記載用'!#REF!</f>
        <v>#REF!</v>
      </c>
      <c r="R762" s="237" t="s">
        <v>32</v>
      </c>
      <c r="S762" s="33" t="e">
        <f>'報告書（事業主控）記載用'!#REF!</f>
        <v>#REF!</v>
      </c>
      <c r="T762" s="652" t="s">
        <v>34</v>
      </c>
      <c r="U762" s="652"/>
      <c r="V762" s="627" t="e">
        <f>'報告書（事業主控）記載用'!#REF!</f>
        <v>#REF!</v>
      </c>
      <c r="W762" s="628"/>
      <c r="X762" s="628"/>
      <c r="Y762" s="628"/>
      <c r="Z762" s="627" t="e">
        <f>'報告書（事業主控）記載用'!#REF!</f>
        <v>#REF!</v>
      </c>
      <c r="AA762" s="628"/>
      <c r="AB762" s="628"/>
      <c r="AC762" s="628"/>
      <c r="AD762" s="627" t="e">
        <f>'報告書（事業主控）記載用'!#REF!</f>
        <v>#REF!</v>
      </c>
      <c r="AE762" s="628"/>
      <c r="AF762" s="628"/>
      <c r="AG762" s="628"/>
      <c r="AH762" s="627" t="e">
        <f>'報告書（事業主控）記載用'!#REF!</f>
        <v>#REF!</v>
      </c>
      <c r="AI762" s="628"/>
      <c r="AJ762" s="628"/>
      <c r="AK762" s="629"/>
      <c r="AL762" s="494" t="e">
        <f>'報告書（事業主控）記載用'!#REF!</f>
        <v>#REF!</v>
      </c>
      <c r="AM762" s="625"/>
      <c r="AN762" s="623" t="e">
        <f>'報告書（事業主控）記載用'!#REF!</f>
        <v>#REF!</v>
      </c>
      <c r="AO762" s="624"/>
      <c r="AP762" s="624"/>
      <c r="AQ762" s="624"/>
      <c r="AR762" s="624"/>
      <c r="AS762" s="240"/>
    </row>
    <row r="763" spans="2:45" ht="18" customHeight="1">
      <c r="B763" s="644" t="e">
        <f>'報告書（事業主控）記載用'!#REF!</f>
        <v>#REF!</v>
      </c>
      <c r="C763" s="645"/>
      <c r="D763" s="645"/>
      <c r="E763" s="645"/>
      <c r="F763" s="645"/>
      <c r="G763" s="645"/>
      <c r="H763" s="645"/>
      <c r="I763" s="646"/>
      <c r="J763" s="644" t="e">
        <f>'報告書（事業主控）記載用'!#REF!</f>
        <v>#REF!</v>
      </c>
      <c r="K763" s="645"/>
      <c r="L763" s="645"/>
      <c r="M763" s="645"/>
      <c r="N763" s="650"/>
      <c r="O763" s="32" t="e">
        <f>'報告書（事業主控）記載用'!#REF!</f>
        <v>#REF!</v>
      </c>
      <c r="P763" s="11" t="s">
        <v>31</v>
      </c>
      <c r="Q763" s="32" t="e">
        <f>'報告書（事業主控）記載用'!#REF!</f>
        <v>#REF!</v>
      </c>
      <c r="R763" s="11" t="s">
        <v>32</v>
      </c>
      <c r="S763" s="32" t="e">
        <f>'報告書（事業主控）記載用'!#REF!</f>
        <v>#REF!</v>
      </c>
      <c r="T763" s="512" t="s">
        <v>33</v>
      </c>
      <c r="U763" s="512"/>
      <c r="V763" s="633" t="e">
        <f>'報告書（事業主控）記載用'!#REF!</f>
        <v>#REF!</v>
      </c>
      <c r="W763" s="634"/>
      <c r="X763" s="634"/>
      <c r="Y763" s="284"/>
      <c r="Z763" s="285"/>
      <c r="AA763" s="286"/>
      <c r="AB763" s="286"/>
      <c r="AC763" s="284"/>
      <c r="AD763" s="285"/>
      <c r="AE763" s="286"/>
      <c r="AF763" s="286"/>
      <c r="AG763" s="284"/>
      <c r="AH763" s="630" t="e">
        <f>'報告書（事業主控）記載用'!#REF!</f>
        <v>#REF!</v>
      </c>
      <c r="AI763" s="631"/>
      <c r="AJ763" s="631"/>
      <c r="AK763" s="632"/>
      <c r="AL763" s="285"/>
      <c r="AM763" s="287"/>
      <c r="AN763" s="630" t="e">
        <f>'報告書（事業主控）記載用'!#REF!</f>
        <v>#REF!</v>
      </c>
      <c r="AO763" s="631"/>
      <c r="AP763" s="631"/>
      <c r="AQ763" s="631"/>
      <c r="AR763" s="631"/>
      <c r="AS763" s="288"/>
    </row>
    <row r="764" spans="2:45" ht="18" customHeight="1">
      <c r="B764" s="647"/>
      <c r="C764" s="648"/>
      <c r="D764" s="648"/>
      <c r="E764" s="648"/>
      <c r="F764" s="648"/>
      <c r="G764" s="648"/>
      <c r="H764" s="648"/>
      <c r="I764" s="649"/>
      <c r="J764" s="647"/>
      <c r="K764" s="648"/>
      <c r="L764" s="648"/>
      <c r="M764" s="648"/>
      <c r="N764" s="651"/>
      <c r="O764" s="33" t="e">
        <f>'報告書（事業主控）記載用'!#REF!</f>
        <v>#REF!</v>
      </c>
      <c r="P764" s="237" t="s">
        <v>31</v>
      </c>
      <c r="Q764" s="33" t="e">
        <f>'報告書（事業主控）記載用'!#REF!</f>
        <v>#REF!</v>
      </c>
      <c r="R764" s="237" t="s">
        <v>32</v>
      </c>
      <c r="S764" s="33" t="e">
        <f>'報告書（事業主控）記載用'!#REF!</f>
        <v>#REF!</v>
      </c>
      <c r="T764" s="652" t="s">
        <v>34</v>
      </c>
      <c r="U764" s="652"/>
      <c r="V764" s="627" t="e">
        <f>'報告書（事業主控）記載用'!#REF!</f>
        <v>#REF!</v>
      </c>
      <c r="W764" s="628"/>
      <c r="X764" s="628"/>
      <c r="Y764" s="628"/>
      <c r="Z764" s="627" t="e">
        <f>'報告書（事業主控）記載用'!#REF!</f>
        <v>#REF!</v>
      </c>
      <c r="AA764" s="628"/>
      <c r="AB764" s="628"/>
      <c r="AC764" s="628"/>
      <c r="AD764" s="627" t="e">
        <f>'報告書（事業主控）記載用'!#REF!</f>
        <v>#REF!</v>
      </c>
      <c r="AE764" s="628"/>
      <c r="AF764" s="628"/>
      <c r="AG764" s="628"/>
      <c r="AH764" s="627" t="e">
        <f>'報告書（事業主控）記載用'!#REF!</f>
        <v>#REF!</v>
      </c>
      <c r="AI764" s="628"/>
      <c r="AJ764" s="628"/>
      <c r="AK764" s="629"/>
      <c r="AL764" s="494" t="e">
        <f>'報告書（事業主控）記載用'!#REF!</f>
        <v>#REF!</v>
      </c>
      <c r="AM764" s="625"/>
      <c r="AN764" s="623" t="e">
        <f>'報告書（事業主控）記載用'!#REF!</f>
        <v>#REF!</v>
      </c>
      <c r="AO764" s="624"/>
      <c r="AP764" s="624"/>
      <c r="AQ764" s="624"/>
      <c r="AR764" s="624"/>
      <c r="AS764" s="240"/>
    </row>
    <row r="765" spans="2:45" ht="18" customHeight="1">
      <c r="B765" s="644" t="e">
        <f>'報告書（事業主控）記載用'!#REF!</f>
        <v>#REF!</v>
      </c>
      <c r="C765" s="645"/>
      <c r="D765" s="645"/>
      <c r="E765" s="645"/>
      <c r="F765" s="645"/>
      <c r="G765" s="645"/>
      <c r="H765" s="645"/>
      <c r="I765" s="646"/>
      <c r="J765" s="644" t="e">
        <f>'報告書（事業主控）記載用'!#REF!</f>
        <v>#REF!</v>
      </c>
      <c r="K765" s="645"/>
      <c r="L765" s="645"/>
      <c r="M765" s="645"/>
      <c r="N765" s="650"/>
      <c r="O765" s="32" t="e">
        <f>'報告書（事業主控）記載用'!#REF!</f>
        <v>#REF!</v>
      </c>
      <c r="P765" s="11" t="s">
        <v>31</v>
      </c>
      <c r="Q765" s="32" t="e">
        <f>'報告書（事業主控）記載用'!#REF!</f>
        <v>#REF!</v>
      </c>
      <c r="R765" s="11" t="s">
        <v>32</v>
      </c>
      <c r="S765" s="32" t="e">
        <f>'報告書（事業主控）記載用'!#REF!</f>
        <v>#REF!</v>
      </c>
      <c r="T765" s="512" t="s">
        <v>33</v>
      </c>
      <c r="U765" s="512"/>
      <c r="V765" s="633" t="e">
        <f>'報告書（事業主控）記載用'!#REF!</f>
        <v>#REF!</v>
      </c>
      <c r="W765" s="634"/>
      <c r="X765" s="634"/>
      <c r="Y765" s="284"/>
      <c r="Z765" s="285"/>
      <c r="AA765" s="286"/>
      <c r="AB765" s="286"/>
      <c r="AC765" s="284"/>
      <c r="AD765" s="285"/>
      <c r="AE765" s="286"/>
      <c r="AF765" s="286"/>
      <c r="AG765" s="284"/>
      <c r="AH765" s="630" t="e">
        <f>'報告書（事業主控）記載用'!#REF!</f>
        <v>#REF!</v>
      </c>
      <c r="AI765" s="631"/>
      <c r="AJ765" s="631"/>
      <c r="AK765" s="632"/>
      <c r="AL765" s="285"/>
      <c r="AM765" s="287"/>
      <c r="AN765" s="630" t="e">
        <f>'報告書（事業主控）記載用'!#REF!</f>
        <v>#REF!</v>
      </c>
      <c r="AO765" s="631"/>
      <c r="AP765" s="631"/>
      <c r="AQ765" s="631"/>
      <c r="AR765" s="631"/>
      <c r="AS765" s="288"/>
    </row>
    <row r="766" spans="2:45" ht="18" customHeight="1">
      <c r="B766" s="647"/>
      <c r="C766" s="648"/>
      <c r="D766" s="648"/>
      <c r="E766" s="648"/>
      <c r="F766" s="648"/>
      <c r="G766" s="648"/>
      <c r="H766" s="648"/>
      <c r="I766" s="649"/>
      <c r="J766" s="647"/>
      <c r="K766" s="648"/>
      <c r="L766" s="648"/>
      <c r="M766" s="648"/>
      <c r="N766" s="651"/>
      <c r="O766" s="33" t="e">
        <f>'報告書（事業主控）記載用'!#REF!</f>
        <v>#REF!</v>
      </c>
      <c r="P766" s="237" t="s">
        <v>31</v>
      </c>
      <c r="Q766" s="33" t="e">
        <f>'報告書（事業主控）記載用'!#REF!</f>
        <v>#REF!</v>
      </c>
      <c r="R766" s="237" t="s">
        <v>32</v>
      </c>
      <c r="S766" s="33" t="e">
        <f>'報告書（事業主控）記載用'!#REF!</f>
        <v>#REF!</v>
      </c>
      <c r="T766" s="652" t="s">
        <v>34</v>
      </c>
      <c r="U766" s="652"/>
      <c r="V766" s="627" t="e">
        <f>'報告書（事業主控）記載用'!#REF!</f>
        <v>#REF!</v>
      </c>
      <c r="W766" s="628"/>
      <c r="X766" s="628"/>
      <c r="Y766" s="628"/>
      <c r="Z766" s="627" t="e">
        <f>'報告書（事業主控）記載用'!#REF!</f>
        <v>#REF!</v>
      </c>
      <c r="AA766" s="628"/>
      <c r="AB766" s="628"/>
      <c r="AC766" s="628"/>
      <c r="AD766" s="627" t="e">
        <f>'報告書（事業主控）記載用'!#REF!</f>
        <v>#REF!</v>
      </c>
      <c r="AE766" s="628"/>
      <c r="AF766" s="628"/>
      <c r="AG766" s="628"/>
      <c r="AH766" s="627" t="e">
        <f>'報告書（事業主控）記載用'!#REF!</f>
        <v>#REF!</v>
      </c>
      <c r="AI766" s="628"/>
      <c r="AJ766" s="628"/>
      <c r="AK766" s="629"/>
      <c r="AL766" s="494" t="e">
        <f>'報告書（事業主控）記載用'!#REF!</f>
        <v>#REF!</v>
      </c>
      <c r="AM766" s="625"/>
      <c r="AN766" s="623" t="e">
        <f>'報告書（事業主控）記載用'!#REF!</f>
        <v>#REF!</v>
      </c>
      <c r="AO766" s="624"/>
      <c r="AP766" s="624"/>
      <c r="AQ766" s="624"/>
      <c r="AR766" s="624"/>
      <c r="AS766" s="240"/>
    </row>
    <row r="767" spans="2:45" ht="18" customHeight="1">
      <c r="B767" s="644" t="e">
        <f>'報告書（事業主控）記載用'!#REF!</f>
        <v>#REF!</v>
      </c>
      <c r="C767" s="645"/>
      <c r="D767" s="645"/>
      <c r="E767" s="645"/>
      <c r="F767" s="645"/>
      <c r="G767" s="645"/>
      <c r="H767" s="645"/>
      <c r="I767" s="646"/>
      <c r="J767" s="644" t="e">
        <f>'報告書（事業主控）記載用'!#REF!</f>
        <v>#REF!</v>
      </c>
      <c r="K767" s="645"/>
      <c r="L767" s="645"/>
      <c r="M767" s="645"/>
      <c r="N767" s="650"/>
      <c r="O767" s="32" t="e">
        <f>'報告書（事業主控）記載用'!#REF!</f>
        <v>#REF!</v>
      </c>
      <c r="P767" s="11" t="s">
        <v>31</v>
      </c>
      <c r="Q767" s="32" t="e">
        <f>'報告書（事業主控）記載用'!#REF!</f>
        <v>#REF!</v>
      </c>
      <c r="R767" s="11" t="s">
        <v>32</v>
      </c>
      <c r="S767" s="32" t="e">
        <f>'報告書（事業主控）記載用'!#REF!</f>
        <v>#REF!</v>
      </c>
      <c r="T767" s="512" t="s">
        <v>33</v>
      </c>
      <c r="U767" s="512"/>
      <c r="V767" s="633" t="e">
        <f>'報告書（事業主控）記載用'!#REF!</f>
        <v>#REF!</v>
      </c>
      <c r="W767" s="634"/>
      <c r="X767" s="634"/>
      <c r="Y767" s="284"/>
      <c r="Z767" s="285"/>
      <c r="AA767" s="286"/>
      <c r="AB767" s="286"/>
      <c r="AC767" s="284"/>
      <c r="AD767" s="285"/>
      <c r="AE767" s="286"/>
      <c r="AF767" s="286"/>
      <c r="AG767" s="284"/>
      <c r="AH767" s="630" t="e">
        <f>'報告書（事業主控）記載用'!#REF!</f>
        <v>#REF!</v>
      </c>
      <c r="AI767" s="631"/>
      <c r="AJ767" s="631"/>
      <c r="AK767" s="632"/>
      <c r="AL767" s="285"/>
      <c r="AM767" s="287"/>
      <c r="AN767" s="630" t="e">
        <f>'報告書（事業主控）記載用'!#REF!</f>
        <v>#REF!</v>
      </c>
      <c r="AO767" s="631"/>
      <c r="AP767" s="631"/>
      <c r="AQ767" s="631"/>
      <c r="AR767" s="631"/>
      <c r="AS767" s="288"/>
    </row>
    <row r="768" spans="2:45" ht="18" customHeight="1">
      <c r="B768" s="647"/>
      <c r="C768" s="648"/>
      <c r="D768" s="648"/>
      <c r="E768" s="648"/>
      <c r="F768" s="648"/>
      <c r="G768" s="648"/>
      <c r="H768" s="648"/>
      <c r="I768" s="649"/>
      <c r="J768" s="647"/>
      <c r="K768" s="648"/>
      <c r="L768" s="648"/>
      <c r="M768" s="648"/>
      <c r="N768" s="651"/>
      <c r="O768" s="33" t="e">
        <f>'報告書（事業主控）記載用'!#REF!</f>
        <v>#REF!</v>
      </c>
      <c r="P768" s="237" t="s">
        <v>31</v>
      </c>
      <c r="Q768" s="33" t="e">
        <f>'報告書（事業主控）記載用'!#REF!</f>
        <v>#REF!</v>
      </c>
      <c r="R768" s="237" t="s">
        <v>32</v>
      </c>
      <c r="S768" s="33" t="e">
        <f>'報告書（事業主控）記載用'!#REF!</f>
        <v>#REF!</v>
      </c>
      <c r="T768" s="652" t="s">
        <v>34</v>
      </c>
      <c r="U768" s="652"/>
      <c r="V768" s="627" t="e">
        <f>'報告書（事業主控）記載用'!#REF!</f>
        <v>#REF!</v>
      </c>
      <c r="W768" s="628"/>
      <c r="X768" s="628"/>
      <c r="Y768" s="628"/>
      <c r="Z768" s="627" t="e">
        <f>'報告書（事業主控）記載用'!#REF!</f>
        <v>#REF!</v>
      </c>
      <c r="AA768" s="628"/>
      <c r="AB768" s="628"/>
      <c r="AC768" s="628"/>
      <c r="AD768" s="627" t="e">
        <f>'報告書（事業主控）記載用'!#REF!</f>
        <v>#REF!</v>
      </c>
      <c r="AE768" s="628"/>
      <c r="AF768" s="628"/>
      <c r="AG768" s="628"/>
      <c r="AH768" s="627" t="e">
        <f>'報告書（事業主控）記載用'!#REF!</f>
        <v>#REF!</v>
      </c>
      <c r="AI768" s="628"/>
      <c r="AJ768" s="628"/>
      <c r="AK768" s="629"/>
      <c r="AL768" s="494" t="e">
        <f>'報告書（事業主控）記載用'!#REF!</f>
        <v>#REF!</v>
      </c>
      <c r="AM768" s="625"/>
      <c r="AN768" s="623" t="e">
        <f>'報告書（事業主控）記載用'!#REF!</f>
        <v>#REF!</v>
      </c>
      <c r="AO768" s="624"/>
      <c r="AP768" s="624"/>
      <c r="AQ768" s="624"/>
      <c r="AR768" s="624"/>
      <c r="AS768" s="240"/>
    </row>
    <row r="769" spans="2:45" ht="18" customHeight="1">
      <c r="B769" s="644" t="e">
        <f>'報告書（事業主控）記載用'!#REF!</f>
        <v>#REF!</v>
      </c>
      <c r="C769" s="645"/>
      <c r="D769" s="645"/>
      <c r="E769" s="645"/>
      <c r="F769" s="645"/>
      <c r="G769" s="645"/>
      <c r="H769" s="645"/>
      <c r="I769" s="646"/>
      <c r="J769" s="644" t="e">
        <f>'報告書（事業主控）記載用'!#REF!</f>
        <v>#REF!</v>
      </c>
      <c r="K769" s="645"/>
      <c r="L769" s="645"/>
      <c r="M769" s="645"/>
      <c r="N769" s="650"/>
      <c r="O769" s="32" t="e">
        <f>'報告書（事業主控）記載用'!#REF!</f>
        <v>#REF!</v>
      </c>
      <c r="P769" s="11" t="s">
        <v>31</v>
      </c>
      <c r="Q769" s="32" t="e">
        <f>'報告書（事業主控）記載用'!#REF!</f>
        <v>#REF!</v>
      </c>
      <c r="R769" s="11" t="s">
        <v>32</v>
      </c>
      <c r="S769" s="32" t="e">
        <f>'報告書（事業主控）記載用'!#REF!</f>
        <v>#REF!</v>
      </c>
      <c r="T769" s="512" t="s">
        <v>33</v>
      </c>
      <c r="U769" s="512"/>
      <c r="V769" s="633" t="e">
        <f>'報告書（事業主控）記載用'!#REF!</f>
        <v>#REF!</v>
      </c>
      <c r="W769" s="634"/>
      <c r="X769" s="634"/>
      <c r="Y769" s="284"/>
      <c r="Z769" s="285"/>
      <c r="AA769" s="286"/>
      <c r="AB769" s="286"/>
      <c r="AC769" s="284"/>
      <c r="AD769" s="285"/>
      <c r="AE769" s="286"/>
      <c r="AF769" s="286"/>
      <c r="AG769" s="284"/>
      <c r="AH769" s="630" t="e">
        <f>'報告書（事業主控）記載用'!#REF!</f>
        <v>#REF!</v>
      </c>
      <c r="AI769" s="631"/>
      <c r="AJ769" s="631"/>
      <c r="AK769" s="632"/>
      <c r="AL769" s="285"/>
      <c r="AM769" s="287"/>
      <c r="AN769" s="630" t="e">
        <f>'報告書（事業主控）記載用'!#REF!</f>
        <v>#REF!</v>
      </c>
      <c r="AO769" s="631"/>
      <c r="AP769" s="631"/>
      <c r="AQ769" s="631"/>
      <c r="AR769" s="631"/>
      <c r="AS769" s="288"/>
    </row>
    <row r="770" spans="2:45" ht="18" customHeight="1">
      <c r="B770" s="647"/>
      <c r="C770" s="648"/>
      <c r="D770" s="648"/>
      <c r="E770" s="648"/>
      <c r="F770" s="648"/>
      <c r="G770" s="648"/>
      <c r="H770" s="648"/>
      <c r="I770" s="649"/>
      <c r="J770" s="647"/>
      <c r="K770" s="648"/>
      <c r="L770" s="648"/>
      <c r="M770" s="648"/>
      <c r="N770" s="651"/>
      <c r="O770" s="33" t="e">
        <f>'報告書（事業主控）記載用'!#REF!</f>
        <v>#REF!</v>
      </c>
      <c r="P770" s="237" t="s">
        <v>31</v>
      </c>
      <c r="Q770" s="33" t="e">
        <f>'報告書（事業主控）記載用'!#REF!</f>
        <v>#REF!</v>
      </c>
      <c r="R770" s="237" t="s">
        <v>32</v>
      </c>
      <c r="S770" s="33" t="e">
        <f>'報告書（事業主控）記載用'!#REF!</f>
        <v>#REF!</v>
      </c>
      <c r="T770" s="652" t="s">
        <v>34</v>
      </c>
      <c r="U770" s="652"/>
      <c r="V770" s="627" t="e">
        <f>'報告書（事業主控）記載用'!#REF!</f>
        <v>#REF!</v>
      </c>
      <c r="W770" s="628"/>
      <c r="X770" s="628"/>
      <c r="Y770" s="628"/>
      <c r="Z770" s="627" t="e">
        <f>'報告書（事業主控）記載用'!#REF!</f>
        <v>#REF!</v>
      </c>
      <c r="AA770" s="628"/>
      <c r="AB770" s="628"/>
      <c r="AC770" s="628"/>
      <c r="AD770" s="627" t="e">
        <f>'報告書（事業主控）記載用'!#REF!</f>
        <v>#REF!</v>
      </c>
      <c r="AE770" s="628"/>
      <c r="AF770" s="628"/>
      <c r="AG770" s="628"/>
      <c r="AH770" s="627" t="e">
        <f>'報告書（事業主控）記載用'!#REF!</f>
        <v>#REF!</v>
      </c>
      <c r="AI770" s="628"/>
      <c r="AJ770" s="628"/>
      <c r="AK770" s="629"/>
      <c r="AL770" s="494" t="e">
        <f>'報告書（事業主控）記載用'!#REF!</f>
        <v>#REF!</v>
      </c>
      <c r="AM770" s="625"/>
      <c r="AN770" s="623" t="e">
        <f>'報告書（事業主控）記載用'!#REF!</f>
        <v>#REF!</v>
      </c>
      <c r="AO770" s="624"/>
      <c r="AP770" s="624"/>
      <c r="AQ770" s="624"/>
      <c r="AR770" s="624"/>
      <c r="AS770" s="240"/>
    </row>
    <row r="771" spans="2:45" ht="18" customHeight="1">
      <c r="B771" s="644" t="e">
        <f>'報告書（事業主控）記載用'!#REF!</f>
        <v>#REF!</v>
      </c>
      <c r="C771" s="645"/>
      <c r="D771" s="645"/>
      <c r="E771" s="645"/>
      <c r="F771" s="645"/>
      <c r="G771" s="645"/>
      <c r="H771" s="645"/>
      <c r="I771" s="646"/>
      <c r="J771" s="644" t="e">
        <f>'報告書（事業主控）記載用'!#REF!</f>
        <v>#REF!</v>
      </c>
      <c r="K771" s="645"/>
      <c r="L771" s="645"/>
      <c r="M771" s="645"/>
      <c r="N771" s="650"/>
      <c r="O771" s="32" t="e">
        <f>'報告書（事業主控）記載用'!#REF!</f>
        <v>#REF!</v>
      </c>
      <c r="P771" s="11" t="s">
        <v>31</v>
      </c>
      <c r="Q771" s="32" t="e">
        <f>'報告書（事業主控）記載用'!#REF!</f>
        <v>#REF!</v>
      </c>
      <c r="R771" s="11" t="s">
        <v>32</v>
      </c>
      <c r="S771" s="32" t="e">
        <f>'報告書（事業主控）記載用'!#REF!</f>
        <v>#REF!</v>
      </c>
      <c r="T771" s="512" t="s">
        <v>33</v>
      </c>
      <c r="U771" s="512"/>
      <c r="V771" s="633" t="e">
        <f>'報告書（事業主控）記載用'!#REF!</f>
        <v>#REF!</v>
      </c>
      <c r="W771" s="634"/>
      <c r="X771" s="634"/>
      <c r="Y771" s="284"/>
      <c r="Z771" s="285"/>
      <c r="AA771" s="286"/>
      <c r="AB771" s="286"/>
      <c r="AC771" s="284"/>
      <c r="AD771" s="285"/>
      <c r="AE771" s="286"/>
      <c r="AF771" s="286"/>
      <c r="AG771" s="284"/>
      <c r="AH771" s="630" t="e">
        <f>'報告書（事業主控）記載用'!#REF!</f>
        <v>#REF!</v>
      </c>
      <c r="AI771" s="631"/>
      <c r="AJ771" s="631"/>
      <c r="AK771" s="632"/>
      <c r="AL771" s="285"/>
      <c r="AM771" s="287"/>
      <c r="AN771" s="630" t="e">
        <f>'報告書（事業主控）記載用'!#REF!</f>
        <v>#REF!</v>
      </c>
      <c r="AO771" s="631"/>
      <c r="AP771" s="631"/>
      <c r="AQ771" s="631"/>
      <c r="AR771" s="631"/>
      <c r="AS771" s="288"/>
    </row>
    <row r="772" spans="2:45" ht="18" customHeight="1">
      <c r="B772" s="647"/>
      <c r="C772" s="648"/>
      <c r="D772" s="648"/>
      <c r="E772" s="648"/>
      <c r="F772" s="648"/>
      <c r="G772" s="648"/>
      <c r="H772" s="648"/>
      <c r="I772" s="649"/>
      <c r="J772" s="647"/>
      <c r="K772" s="648"/>
      <c r="L772" s="648"/>
      <c r="M772" s="648"/>
      <c r="N772" s="651"/>
      <c r="O772" s="33" t="e">
        <f>'報告書（事業主控）記載用'!#REF!</f>
        <v>#REF!</v>
      </c>
      <c r="P772" s="237" t="s">
        <v>31</v>
      </c>
      <c r="Q772" s="33" t="e">
        <f>'報告書（事業主控）記載用'!#REF!</f>
        <v>#REF!</v>
      </c>
      <c r="R772" s="237" t="s">
        <v>32</v>
      </c>
      <c r="S772" s="33" t="e">
        <f>'報告書（事業主控）記載用'!#REF!</f>
        <v>#REF!</v>
      </c>
      <c r="T772" s="652" t="s">
        <v>34</v>
      </c>
      <c r="U772" s="652"/>
      <c r="V772" s="627" t="e">
        <f>'報告書（事業主控）記載用'!#REF!</f>
        <v>#REF!</v>
      </c>
      <c r="W772" s="628"/>
      <c r="X772" s="628"/>
      <c r="Y772" s="628"/>
      <c r="Z772" s="627" t="e">
        <f>'報告書（事業主控）記載用'!#REF!</f>
        <v>#REF!</v>
      </c>
      <c r="AA772" s="628"/>
      <c r="AB772" s="628"/>
      <c r="AC772" s="628"/>
      <c r="AD772" s="627" t="e">
        <f>'報告書（事業主控）記載用'!#REF!</f>
        <v>#REF!</v>
      </c>
      <c r="AE772" s="628"/>
      <c r="AF772" s="628"/>
      <c r="AG772" s="628"/>
      <c r="AH772" s="627" t="e">
        <f>'報告書（事業主控）記載用'!#REF!</f>
        <v>#REF!</v>
      </c>
      <c r="AI772" s="628"/>
      <c r="AJ772" s="628"/>
      <c r="AK772" s="629"/>
      <c r="AL772" s="494" t="e">
        <f>'報告書（事業主控）記載用'!#REF!</f>
        <v>#REF!</v>
      </c>
      <c r="AM772" s="625"/>
      <c r="AN772" s="623" t="e">
        <f>'報告書（事業主控）記載用'!#REF!</f>
        <v>#REF!</v>
      </c>
      <c r="AO772" s="624"/>
      <c r="AP772" s="624"/>
      <c r="AQ772" s="624"/>
      <c r="AR772" s="624"/>
      <c r="AS772" s="240"/>
    </row>
    <row r="773" spans="2:45" ht="18" customHeight="1">
      <c r="B773" s="644" t="e">
        <f>'報告書（事業主控）記載用'!#REF!</f>
        <v>#REF!</v>
      </c>
      <c r="C773" s="645"/>
      <c r="D773" s="645"/>
      <c r="E773" s="645"/>
      <c r="F773" s="645"/>
      <c r="G773" s="645"/>
      <c r="H773" s="645"/>
      <c r="I773" s="646"/>
      <c r="J773" s="644" t="e">
        <f>'報告書（事業主控）記載用'!#REF!</f>
        <v>#REF!</v>
      </c>
      <c r="K773" s="645"/>
      <c r="L773" s="645"/>
      <c r="M773" s="645"/>
      <c r="N773" s="650"/>
      <c r="O773" s="32" t="e">
        <f>'報告書（事業主控）記載用'!#REF!</f>
        <v>#REF!</v>
      </c>
      <c r="P773" s="11" t="s">
        <v>31</v>
      </c>
      <c r="Q773" s="32" t="e">
        <f>'報告書（事業主控）記載用'!#REF!</f>
        <v>#REF!</v>
      </c>
      <c r="R773" s="11" t="s">
        <v>32</v>
      </c>
      <c r="S773" s="32" t="e">
        <f>'報告書（事業主控）記載用'!#REF!</f>
        <v>#REF!</v>
      </c>
      <c r="T773" s="512" t="s">
        <v>33</v>
      </c>
      <c r="U773" s="512"/>
      <c r="V773" s="633" t="e">
        <f>'報告書（事業主控）記載用'!#REF!</f>
        <v>#REF!</v>
      </c>
      <c r="W773" s="634"/>
      <c r="X773" s="634"/>
      <c r="Y773" s="284"/>
      <c r="Z773" s="285"/>
      <c r="AA773" s="286"/>
      <c r="AB773" s="286"/>
      <c r="AC773" s="284"/>
      <c r="AD773" s="285"/>
      <c r="AE773" s="286"/>
      <c r="AF773" s="286"/>
      <c r="AG773" s="284"/>
      <c r="AH773" s="630" t="e">
        <f>'報告書（事業主控）記載用'!#REF!</f>
        <v>#REF!</v>
      </c>
      <c r="AI773" s="631"/>
      <c r="AJ773" s="631"/>
      <c r="AK773" s="632"/>
      <c r="AL773" s="285"/>
      <c r="AM773" s="287"/>
      <c r="AN773" s="630" t="e">
        <f>'報告書（事業主控）記載用'!#REF!</f>
        <v>#REF!</v>
      </c>
      <c r="AO773" s="631"/>
      <c r="AP773" s="631"/>
      <c r="AQ773" s="631"/>
      <c r="AR773" s="631"/>
      <c r="AS773" s="288"/>
    </row>
    <row r="774" spans="2:45" ht="18" customHeight="1">
      <c r="B774" s="647"/>
      <c r="C774" s="648"/>
      <c r="D774" s="648"/>
      <c r="E774" s="648"/>
      <c r="F774" s="648"/>
      <c r="G774" s="648"/>
      <c r="H774" s="648"/>
      <c r="I774" s="649"/>
      <c r="J774" s="647"/>
      <c r="K774" s="648"/>
      <c r="L774" s="648"/>
      <c r="M774" s="648"/>
      <c r="N774" s="651"/>
      <c r="O774" s="33" t="e">
        <f>'報告書（事業主控）記載用'!#REF!</f>
        <v>#REF!</v>
      </c>
      <c r="P774" s="237" t="s">
        <v>31</v>
      </c>
      <c r="Q774" s="33" t="e">
        <f>'報告書（事業主控）記載用'!#REF!</f>
        <v>#REF!</v>
      </c>
      <c r="R774" s="237" t="s">
        <v>32</v>
      </c>
      <c r="S774" s="33" t="e">
        <f>'報告書（事業主控）記載用'!#REF!</f>
        <v>#REF!</v>
      </c>
      <c r="T774" s="652" t="s">
        <v>34</v>
      </c>
      <c r="U774" s="652"/>
      <c r="V774" s="627" t="e">
        <f>'報告書（事業主控）記載用'!#REF!</f>
        <v>#REF!</v>
      </c>
      <c r="W774" s="628"/>
      <c r="X774" s="628"/>
      <c r="Y774" s="628"/>
      <c r="Z774" s="627" t="e">
        <f>'報告書（事業主控）記載用'!#REF!</f>
        <v>#REF!</v>
      </c>
      <c r="AA774" s="628"/>
      <c r="AB774" s="628"/>
      <c r="AC774" s="628"/>
      <c r="AD774" s="627" t="e">
        <f>'報告書（事業主控）記載用'!#REF!</f>
        <v>#REF!</v>
      </c>
      <c r="AE774" s="628"/>
      <c r="AF774" s="628"/>
      <c r="AG774" s="628"/>
      <c r="AH774" s="627" t="e">
        <f>'報告書（事業主控）記載用'!#REF!</f>
        <v>#REF!</v>
      </c>
      <c r="AI774" s="628"/>
      <c r="AJ774" s="628"/>
      <c r="AK774" s="629"/>
      <c r="AL774" s="494" t="e">
        <f>'報告書（事業主控）記載用'!#REF!</f>
        <v>#REF!</v>
      </c>
      <c r="AM774" s="625"/>
      <c r="AN774" s="623" t="e">
        <f>'報告書（事業主控）記載用'!#REF!</f>
        <v>#REF!</v>
      </c>
      <c r="AO774" s="624"/>
      <c r="AP774" s="624"/>
      <c r="AQ774" s="624"/>
      <c r="AR774" s="624"/>
      <c r="AS774" s="240"/>
    </row>
    <row r="775" spans="2:45" ht="18" customHeight="1">
      <c r="B775" s="407" t="s">
        <v>337</v>
      </c>
      <c r="C775" s="518"/>
      <c r="D775" s="518"/>
      <c r="E775" s="519"/>
      <c r="F775" s="635" t="e">
        <f>'報告書（事業主控）記載用'!#REF!</f>
        <v>#REF!</v>
      </c>
      <c r="G775" s="636"/>
      <c r="H775" s="636"/>
      <c r="I775" s="636"/>
      <c r="J775" s="636"/>
      <c r="K775" s="636"/>
      <c r="L775" s="636"/>
      <c r="M775" s="636"/>
      <c r="N775" s="637"/>
      <c r="O775" s="407" t="s">
        <v>338</v>
      </c>
      <c r="P775" s="518"/>
      <c r="Q775" s="518"/>
      <c r="R775" s="518"/>
      <c r="S775" s="518"/>
      <c r="T775" s="518"/>
      <c r="U775" s="519"/>
      <c r="V775" s="630" t="e">
        <f>'報告書（事業主控）記載用'!#REF!</f>
        <v>#REF!</v>
      </c>
      <c r="W775" s="631"/>
      <c r="X775" s="631"/>
      <c r="Y775" s="632"/>
      <c r="Z775" s="285"/>
      <c r="AA775" s="286"/>
      <c r="AB775" s="286"/>
      <c r="AC775" s="284"/>
      <c r="AD775" s="285"/>
      <c r="AE775" s="286"/>
      <c r="AF775" s="286"/>
      <c r="AG775" s="284"/>
      <c r="AH775" s="630" t="e">
        <f>'報告書（事業主控）記載用'!#REF!</f>
        <v>#REF!</v>
      </c>
      <c r="AI775" s="631"/>
      <c r="AJ775" s="631"/>
      <c r="AK775" s="632"/>
      <c r="AL775" s="285"/>
      <c r="AM775" s="287"/>
      <c r="AN775" s="630" t="e">
        <f>'報告書（事業主控）記載用'!#REF!</f>
        <v>#REF!</v>
      </c>
      <c r="AO775" s="631"/>
      <c r="AP775" s="631"/>
      <c r="AQ775" s="631"/>
      <c r="AR775" s="631"/>
      <c r="AS775" s="288"/>
    </row>
    <row r="776" spans="2:45" ht="18" customHeight="1">
      <c r="B776" s="520"/>
      <c r="C776" s="521"/>
      <c r="D776" s="521"/>
      <c r="E776" s="522"/>
      <c r="F776" s="638"/>
      <c r="G776" s="639"/>
      <c r="H776" s="639"/>
      <c r="I776" s="639"/>
      <c r="J776" s="639"/>
      <c r="K776" s="639"/>
      <c r="L776" s="639"/>
      <c r="M776" s="639"/>
      <c r="N776" s="640"/>
      <c r="O776" s="520"/>
      <c r="P776" s="521"/>
      <c r="Q776" s="521"/>
      <c r="R776" s="521"/>
      <c r="S776" s="521"/>
      <c r="T776" s="521"/>
      <c r="U776" s="522"/>
      <c r="V776" s="513" t="e">
        <f>'報告書（事業主控）記載用'!#REF!</f>
        <v>#REF!</v>
      </c>
      <c r="W776" s="516"/>
      <c r="X776" s="516"/>
      <c r="Y776" s="534"/>
      <c r="Z776" s="513" t="e">
        <f>'報告書（事業主控）記載用'!#REF!</f>
        <v>#REF!</v>
      </c>
      <c r="AA776" s="514"/>
      <c r="AB776" s="514"/>
      <c r="AC776" s="515"/>
      <c r="AD776" s="513" t="e">
        <f>'報告書（事業主控）記載用'!#REF!</f>
        <v>#REF!</v>
      </c>
      <c r="AE776" s="514"/>
      <c r="AF776" s="514"/>
      <c r="AG776" s="515"/>
      <c r="AH776" s="513" t="e">
        <f>'報告書（事業主控）記載用'!#REF!</f>
        <v>#REF!</v>
      </c>
      <c r="AI776" s="492"/>
      <c r="AJ776" s="492"/>
      <c r="AK776" s="492"/>
      <c r="AL776" s="289"/>
      <c r="AM776" s="290"/>
      <c r="AN776" s="513" t="e">
        <f>'報告書（事業主控）記載用'!#REF!</f>
        <v>#REF!</v>
      </c>
      <c r="AO776" s="516"/>
      <c r="AP776" s="516"/>
      <c r="AQ776" s="516"/>
      <c r="AR776" s="516"/>
      <c r="AS776" s="291"/>
    </row>
    <row r="777" spans="2:45" ht="18" customHeight="1">
      <c r="B777" s="523"/>
      <c r="C777" s="524"/>
      <c r="D777" s="524"/>
      <c r="E777" s="525"/>
      <c r="F777" s="641"/>
      <c r="G777" s="642"/>
      <c r="H777" s="642"/>
      <c r="I777" s="642"/>
      <c r="J777" s="642"/>
      <c r="K777" s="642"/>
      <c r="L777" s="642"/>
      <c r="M777" s="642"/>
      <c r="N777" s="643"/>
      <c r="O777" s="523"/>
      <c r="P777" s="524"/>
      <c r="Q777" s="524"/>
      <c r="R777" s="524"/>
      <c r="S777" s="524"/>
      <c r="T777" s="524"/>
      <c r="U777" s="525"/>
      <c r="V777" s="623" t="e">
        <f>'報告書（事業主控）記載用'!#REF!</f>
        <v>#REF!</v>
      </c>
      <c r="W777" s="624"/>
      <c r="X777" s="624"/>
      <c r="Y777" s="626"/>
      <c r="Z777" s="623" t="e">
        <f>'報告書（事業主控）記載用'!#REF!</f>
        <v>#REF!</v>
      </c>
      <c r="AA777" s="624"/>
      <c r="AB777" s="624"/>
      <c r="AC777" s="626"/>
      <c r="AD777" s="623" t="e">
        <f>'報告書（事業主控）記載用'!#REF!</f>
        <v>#REF!</v>
      </c>
      <c r="AE777" s="624"/>
      <c r="AF777" s="624"/>
      <c r="AG777" s="626"/>
      <c r="AH777" s="623" t="e">
        <f>'報告書（事業主控）記載用'!#REF!</f>
        <v>#REF!</v>
      </c>
      <c r="AI777" s="624"/>
      <c r="AJ777" s="624"/>
      <c r="AK777" s="626"/>
      <c r="AL777" s="239"/>
      <c r="AM777" s="240"/>
      <c r="AN777" s="623" t="e">
        <f>'報告書（事業主控）記載用'!#REF!</f>
        <v>#REF!</v>
      </c>
      <c r="AO777" s="624"/>
      <c r="AP777" s="624"/>
      <c r="AQ777" s="624"/>
      <c r="AR777" s="624"/>
      <c r="AS777" s="240"/>
    </row>
    <row r="778" spans="2:45" ht="18" customHeight="1">
      <c r="AN778" s="622" t="e">
        <f>_xlfn.SINGLE('報告書（事業主控）記載用'!#REF!)</f>
        <v>#REF!</v>
      </c>
      <c r="AO778" s="622"/>
      <c r="AP778" s="622"/>
      <c r="AQ778" s="622"/>
      <c r="AR778" s="622"/>
    </row>
    <row r="779" spans="2:45" ht="31.9" customHeight="1">
      <c r="AN779" s="38"/>
      <c r="AO779" s="38"/>
      <c r="AP779" s="38"/>
      <c r="AQ779" s="38"/>
      <c r="AR779" s="38"/>
    </row>
    <row r="780" spans="2:45" ht="7.5" customHeight="1">
      <c r="X780" s="3"/>
      <c r="Y780" s="3"/>
    </row>
    <row r="781" spans="2:45" ht="10.5" customHeight="1">
      <c r="X781" s="3"/>
      <c r="Y781" s="3"/>
    </row>
    <row r="782" spans="2:45" ht="5.25" customHeight="1">
      <c r="X782" s="3"/>
      <c r="Y782" s="3"/>
    </row>
    <row r="783" spans="2:45" ht="5.25" customHeight="1">
      <c r="X783" s="3"/>
      <c r="Y783" s="3"/>
    </row>
    <row r="784" spans="2:45" ht="5.25" customHeight="1">
      <c r="X784" s="3"/>
      <c r="Y784" s="3"/>
    </row>
    <row r="785" spans="2:45" ht="5.25" customHeight="1">
      <c r="X785" s="3"/>
      <c r="Y785" s="3"/>
    </row>
    <row r="786" spans="2:45" ht="17.25" customHeight="1">
      <c r="B786" s="2" t="s">
        <v>35</v>
      </c>
      <c r="S786" s="9"/>
      <c r="T786" s="9"/>
      <c r="U786" s="9"/>
      <c r="V786" s="9"/>
      <c r="W786" s="9"/>
      <c r="AL786" s="26"/>
      <c r="AM786" s="26"/>
      <c r="AN786" s="26"/>
      <c r="AO786" s="26"/>
    </row>
    <row r="787" spans="2:45" ht="12.75" customHeight="1">
      <c r="M787" s="27"/>
      <c r="N787" s="27"/>
      <c r="O787" s="27"/>
      <c r="P787" s="27"/>
      <c r="Q787" s="27"/>
      <c r="R787" s="27"/>
      <c r="S787" s="27"/>
      <c r="T787" s="28"/>
      <c r="U787" s="28"/>
      <c r="V787" s="28"/>
      <c r="W787" s="28"/>
      <c r="X787" s="28"/>
      <c r="Y787" s="28"/>
      <c r="Z787" s="28"/>
      <c r="AA787" s="27"/>
      <c r="AB787" s="27"/>
      <c r="AC787" s="27"/>
      <c r="AL787" s="26"/>
      <c r="AM787" s="389" t="s">
        <v>267</v>
      </c>
      <c r="AN787" s="617"/>
      <c r="AO787" s="617"/>
      <c r="AP787" s="618"/>
    </row>
    <row r="788" spans="2:45" ht="12.75" customHeight="1">
      <c r="M788" s="27"/>
      <c r="N788" s="27"/>
      <c r="O788" s="27"/>
      <c r="P788" s="27"/>
      <c r="Q788" s="27"/>
      <c r="R788" s="27"/>
      <c r="S788" s="27"/>
      <c r="T788" s="28"/>
      <c r="U788" s="28"/>
      <c r="V788" s="28"/>
      <c r="W788" s="28"/>
      <c r="X788" s="28"/>
      <c r="Y788" s="28"/>
      <c r="Z788" s="28"/>
      <c r="AA788" s="27"/>
      <c r="AB788" s="27"/>
      <c r="AC788" s="27"/>
      <c r="AL788" s="26"/>
      <c r="AM788" s="619"/>
      <c r="AN788" s="620"/>
      <c r="AO788" s="620"/>
      <c r="AP788" s="621"/>
    </row>
    <row r="789" spans="2:45" ht="12.75" customHeight="1">
      <c r="M789" s="27"/>
      <c r="N789" s="27"/>
      <c r="O789" s="27"/>
      <c r="P789" s="27"/>
      <c r="Q789" s="27"/>
      <c r="R789" s="27"/>
      <c r="S789" s="27"/>
      <c r="T789" s="27"/>
      <c r="U789" s="27"/>
      <c r="V789" s="27"/>
      <c r="W789" s="27"/>
      <c r="X789" s="27"/>
      <c r="Y789" s="27"/>
      <c r="Z789" s="27"/>
      <c r="AA789" s="27"/>
      <c r="AB789" s="27"/>
      <c r="AC789" s="27"/>
      <c r="AL789" s="26"/>
      <c r="AM789" s="26"/>
      <c r="AN789" s="270"/>
      <c r="AO789" s="270"/>
    </row>
    <row r="790" spans="2:45" ht="6" customHeight="1">
      <c r="M790" s="27"/>
      <c r="N790" s="27"/>
      <c r="O790" s="27"/>
      <c r="P790" s="27"/>
      <c r="Q790" s="27"/>
      <c r="R790" s="27"/>
      <c r="S790" s="27"/>
      <c r="T790" s="27"/>
      <c r="U790" s="27"/>
      <c r="V790" s="27"/>
      <c r="W790" s="27"/>
      <c r="X790" s="27"/>
      <c r="Y790" s="27"/>
      <c r="Z790" s="27"/>
      <c r="AA790" s="27"/>
      <c r="AB790" s="27"/>
      <c r="AC790" s="27"/>
      <c r="AL790" s="26"/>
      <c r="AM790" s="26"/>
    </row>
    <row r="791" spans="2:45" ht="12.75" customHeight="1">
      <c r="B791" s="403" t="s">
        <v>2</v>
      </c>
      <c r="C791" s="404"/>
      <c r="D791" s="404"/>
      <c r="E791" s="404"/>
      <c r="F791" s="404"/>
      <c r="G791" s="404"/>
      <c r="H791" s="404"/>
      <c r="I791" s="404"/>
      <c r="J791" s="408" t="s">
        <v>10</v>
      </c>
      <c r="K791" s="408"/>
      <c r="L791" s="271" t="s">
        <v>3</v>
      </c>
      <c r="M791" s="408" t="s">
        <v>11</v>
      </c>
      <c r="N791" s="408"/>
      <c r="O791" s="409" t="s">
        <v>12</v>
      </c>
      <c r="P791" s="408"/>
      <c r="Q791" s="408"/>
      <c r="R791" s="408"/>
      <c r="S791" s="408"/>
      <c r="T791" s="408"/>
      <c r="U791" s="408" t="s">
        <v>13</v>
      </c>
      <c r="V791" s="408"/>
      <c r="W791" s="408"/>
      <c r="AD791" s="11"/>
      <c r="AE791" s="11"/>
      <c r="AF791" s="11"/>
      <c r="AG791" s="11"/>
      <c r="AH791" s="11"/>
      <c r="AI791" s="11"/>
      <c r="AJ791" s="11"/>
      <c r="AL791" s="543">
        <f>$AL$9</f>
        <v>0</v>
      </c>
      <c r="AM791" s="411"/>
      <c r="AN791" s="478" t="s">
        <v>4</v>
      </c>
      <c r="AO791" s="478"/>
      <c r="AP791" s="411">
        <v>20</v>
      </c>
      <c r="AQ791" s="411"/>
      <c r="AR791" s="478" t="s">
        <v>5</v>
      </c>
      <c r="AS791" s="481"/>
    </row>
    <row r="792" spans="2:45" ht="13.9" customHeight="1">
      <c r="B792" s="404"/>
      <c r="C792" s="404"/>
      <c r="D792" s="404"/>
      <c r="E792" s="404"/>
      <c r="F792" s="404"/>
      <c r="G792" s="404"/>
      <c r="H792" s="404"/>
      <c r="I792" s="404"/>
      <c r="J792" s="591">
        <f>$J$10</f>
        <v>0</v>
      </c>
      <c r="K792" s="579">
        <f>$K$10</f>
        <v>0</v>
      </c>
      <c r="L792" s="593">
        <f>$L$10</f>
        <v>0</v>
      </c>
      <c r="M792" s="582">
        <f>$M$10</f>
        <v>0</v>
      </c>
      <c r="N792" s="579">
        <f>$N$10</f>
        <v>0</v>
      </c>
      <c r="O792" s="582">
        <f>$O$10</f>
        <v>0</v>
      </c>
      <c r="P792" s="544">
        <f>$P$10</f>
        <v>0</v>
      </c>
      <c r="Q792" s="544">
        <f>$Q$10</f>
        <v>0</v>
      </c>
      <c r="R792" s="544">
        <f>$R$10</f>
        <v>0</v>
      </c>
      <c r="S792" s="544">
        <f>$S$10</f>
        <v>0</v>
      </c>
      <c r="T792" s="579">
        <f>$T$10</f>
        <v>0</v>
      </c>
      <c r="U792" s="582">
        <f>$U$10</f>
        <v>0</v>
      </c>
      <c r="V792" s="544">
        <f>$V$10</f>
        <v>0</v>
      </c>
      <c r="W792" s="579">
        <f>$W$10</f>
        <v>0</v>
      </c>
      <c r="AD792" s="11"/>
      <c r="AE792" s="11"/>
      <c r="AF792" s="11"/>
      <c r="AG792" s="11"/>
      <c r="AH792" s="11"/>
      <c r="AI792" s="11"/>
      <c r="AJ792" s="11"/>
      <c r="AL792" s="412"/>
      <c r="AM792" s="413"/>
      <c r="AN792" s="479"/>
      <c r="AO792" s="479"/>
      <c r="AP792" s="413"/>
      <c r="AQ792" s="413"/>
      <c r="AR792" s="479"/>
      <c r="AS792" s="482"/>
    </row>
    <row r="793" spans="2:45" ht="9" customHeight="1">
      <c r="B793" s="404"/>
      <c r="C793" s="404"/>
      <c r="D793" s="404"/>
      <c r="E793" s="404"/>
      <c r="F793" s="404"/>
      <c r="G793" s="404"/>
      <c r="H793" s="404"/>
      <c r="I793" s="404"/>
      <c r="J793" s="592"/>
      <c r="K793" s="580"/>
      <c r="L793" s="594"/>
      <c r="M793" s="583"/>
      <c r="N793" s="580"/>
      <c r="O793" s="583"/>
      <c r="P793" s="545"/>
      <c r="Q793" s="545"/>
      <c r="R793" s="545"/>
      <c r="S793" s="545"/>
      <c r="T793" s="580"/>
      <c r="U793" s="583"/>
      <c r="V793" s="545"/>
      <c r="W793" s="580"/>
      <c r="AD793" s="11"/>
      <c r="AE793" s="11"/>
      <c r="AF793" s="11"/>
      <c r="AG793" s="11"/>
      <c r="AH793" s="11"/>
      <c r="AI793" s="11"/>
      <c r="AJ793" s="11"/>
      <c r="AL793" s="414"/>
      <c r="AM793" s="415"/>
      <c r="AN793" s="480"/>
      <c r="AO793" s="480"/>
      <c r="AP793" s="415"/>
      <c r="AQ793" s="415"/>
      <c r="AR793" s="480"/>
      <c r="AS793" s="483"/>
    </row>
    <row r="794" spans="2:45" ht="6" customHeight="1">
      <c r="B794" s="406"/>
      <c r="C794" s="406"/>
      <c r="D794" s="406"/>
      <c r="E794" s="406"/>
      <c r="F794" s="406"/>
      <c r="G794" s="406"/>
      <c r="H794" s="406"/>
      <c r="I794" s="406"/>
      <c r="J794" s="592"/>
      <c r="K794" s="581"/>
      <c r="L794" s="595"/>
      <c r="M794" s="584"/>
      <c r="N794" s="581"/>
      <c r="O794" s="584"/>
      <c r="P794" s="546"/>
      <c r="Q794" s="546"/>
      <c r="R794" s="546"/>
      <c r="S794" s="546"/>
      <c r="T794" s="581"/>
      <c r="U794" s="584"/>
      <c r="V794" s="546"/>
      <c r="W794" s="581"/>
    </row>
    <row r="795" spans="2:45" ht="15" customHeight="1">
      <c r="B795" s="457" t="s">
        <v>36</v>
      </c>
      <c r="C795" s="458"/>
      <c r="D795" s="458"/>
      <c r="E795" s="458"/>
      <c r="F795" s="458"/>
      <c r="G795" s="458"/>
      <c r="H795" s="458"/>
      <c r="I795" s="459"/>
      <c r="J795" s="457" t="s">
        <v>6</v>
      </c>
      <c r="K795" s="458"/>
      <c r="L795" s="458"/>
      <c r="M795" s="458"/>
      <c r="N795" s="466"/>
      <c r="O795" s="469" t="s">
        <v>37</v>
      </c>
      <c r="P795" s="458"/>
      <c r="Q795" s="458"/>
      <c r="R795" s="458"/>
      <c r="S795" s="458"/>
      <c r="T795" s="458"/>
      <c r="U795" s="459"/>
      <c r="V795" s="272" t="s">
        <v>348</v>
      </c>
      <c r="W795" s="273"/>
      <c r="X795" s="273"/>
      <c r="Y795" s="472" t="s">
        <v>349</v>
      </c>
      <c r="Z795" s="472"/>
      <c r="AA795" s="472"/>
      <c r="AB795" s="472"/>
      <c r="AC795" s="472"/>
      <c r="AD795" s="472"/>
      <c r="AE795" s="472"/>
      <c r="AF795" s="472"/>
      <c r="AG795" s="472"/>
      <c r="AH795" s="472"/>
      <c r="AI795" s="273"/>
      <c r="AJ795" s="273"/>
      <c r="AK795" s="274"/>
      <c r="AL795" s="596" t="s">
        <v>310</v>
      </c>
      <c r="AM795" s="596"/>
      <c r="AN795" s="473" t="s">
        <v>350</v>
      </c>
      <c r="AO795" s="473"/>
      <c r="AP795" s="473"/>
      <c r="AQ795" s="473"/>
      <c r="AR795" s="473"/>
      <c r="AS795" s="474"/>
    </row>
    <row r="796" spans="2:45" ht="13.9" customHeight="1">
      <c r="B796" s="460"/>
      <c r="C796" s="461"/>
      <c r="D796" s="461"/>
      <c r="E796" s="461"/>
      <c r="F796" s="461"/>
      <c r="G796" s="461"/>
      <c r="H796" s="461"/>
      <c r="I796" s="462"/>
      <c r="J796" s="460"/>
      <c r="K796" s="461"/>
      <c r="L796" s="461"/>
      <c r="M796" s="461"/>
      <c r="N796" s="467"/>
      <c r="O796" s="470"/>
      <c r="P796" s="461"/>
      <c r="Q796" s="461"/>
      <c r="R796" s="461"/>
      <c r="S796" s="461"/>
      <c r="T796" s="461"/>
      <c r="U796" s="462"/>
      <c r="V796" s="420" t="s">
        <v>7</v>
      </c>
      <c r="W796" s="421"/>
      <c r="X796" s="421"/>
      <c r="Y796" s="422"/>
      <c r="Z796" s="426" t="s">
        <v>16</v>
      </c>
      <c r="AA796" s="427"/>
      <c r="AB796" s="427"/>
      <c r="AC796" s="428"/>
      <c r="AD796" s="432" t="s">
        <v>17</v>
      </c>
      <c r="AE796" s="433"/>
      <c r="AF796" s="433"/>
      <c r="AG796" s="434"/>
      <c r="AH796" s="660" t="s">
        <v>60</v>
      </c>
      <c r="AI796" s="478"/>
      <c r="AJ796" s="478"/>
      <c r="AK796" s="481"/>
      <c r="AL796" s="597" t="s">
        <v>38</v>
      </c>
      <c r="AM796" s="597"/>
      <c r="AN796" s="448" t="s">
        <v>19</v>
      </c>
      <c r="AO796" s="449"/>
      <c r="AP796" s="449"/>
      <c r="AQ796" s="449"/>
      <c r="AR796" s="450"/>
      <c r="AS796" s="451"/>
    </row>
    <row r="797" spans="2:45" ht="13.9" customHeight="1">
      <c r="B797" s="463"/>
      <c r="C797" s="464"/>
      <c r="D797" s="464"/>
      <c r="E797" s="464"/>
      <c r="F797" s="464"/>
      <c r="G797" s="464"/>
      <c r="H797" s="464"/>
      <c r="I797" s="465"/>
      <c r="J797" s="463"/>
      <c r="K797" s="464"/>
      <c r="L797" s="464"/>
      <c r="M797" s="464"/>
      <c r="N797" s="468"/>
      <c r="O797" s="471"/>
      <c r="P797" s="464"/>
      <c r="Q797" s="464"/>
      <c r="R797" s="464"/>
      <c r="S797" s="464"/>
      <c r="T797" s="464"/>
      <c r="U797" s="465"/>
      <c r="V797" s="423"/>
      <c r="W797" s="424"/>
      <c r="X797" s="424"/>
      <c r="Y797" s="425"/>
      <c r="Z797" s="429"/>
      <c r="AA797" s="430"/>
      <c r="AB797" s="430"/>
      <c r="AC797" s="431"/>
      <c r="AD797" s="435"/>
      <c r="AE797" s="436"/>
      <c r="AF797" s="436"/>
      <c r="AG797" s="437"/>
      <c r="AH797" s="661"/>
      <c r="AI797" s="480"/>
      <c r="AJ797" s="480"/>
      <c r="AK797" s="483"/>
      <c r="AL797" s="598"/>
      <c r="AM797" s="598"/>
      <c r="AN797" s="454"/>
      <c r="AO797" s="454"/>
      <c r="AP797" s="454"/>
      <c r="AQ797" s="454"/>
      <c r="AR797" s="454"/>
      <c r="AS797" s="455"/>
    </row>
    <row r="798" spans="2:45" ht="18" customHeight="1">
      <c r="B798" s="653" t="e">
        <f>'報告書（事業主控）記載用'!#REF!</f>
        <v>#REF!</v>
      </c>
      <c r="C798" s="654"/>
      <c r="D798" s="654"/>
      <c r="E798" s="654"/>
      <c r="F798" s="654"/>
      <c r="G798" s="654"/>
      <c r="H798" s="654"/>
      <c r="I798" s="655"/>
      <c r="J798" s="653" t="e">
        <f>'報告書（事業主控）記載用'!#REF!</f>
        <v>#REF!</v>
      </c>
      <c r="K798" s="654"/>
      <c r="L798" s="654"/>
      <c r="M798" s="654"/>
      <c r="N798" s="656"/>
      <c r="O798" s="277" t="e">
        <f>'報告書（事業主控）記載用'!#REF!</f>
        <v>#REF!</v>
      </c>
      <c r="P798" s="278" t="s">
        <v>31</v>
      </c>
      <c r="Q798" s="277" t="e">
        <f>'報告書（事業主控）記載用'!#REF!</f>
        <v>#REF!</v>
      </c>
      <c r="R798" s="278" t="s">
        <v>32</v>
      </c>
      <c r="S798" s="277" t="e">
        <f>'報告書（事業主控）記載用'!#REF!</f>
        <v>#REF!</v>
      </c>
      <c r="T798" s="506" t="s">
        <v>33</v>
      </c>
      <c r="U798" s="506"/>
      <c r="V798" s="633" t="e">
        <f>'報告書（事業主控）記載用'!#REF!</f>
        <v>#REF!</v>
      </c>
      <c r="W798" s="634"/>
      <c r="X798" s="634"/>
      <c r="Y798" s="279" t="s">
        <v>8</v>
      </c>
      <c r="Z798" s="285"/>
      <c r="AA798" s="286"/>
      <c r="AB798" s="286"/>
      <c r="AC798" s="279" t="s">
        <v>8</v>
      </c>
      <c r="AD798" s="285"/>
      <c r="AE798" s="286"/>
      <c r="AF798" s="286"/>
      <c r="AG798" s="282" t="s">
        <v>8</v>
      </c>
      <c r="AH798" s="657" t="e">
        <f>'報告書（事業主控）記載用'!#REF!</f>
        <v>#REF!</v>
      </c>
      <c r="AI798" s="658"/>
      <c r="AJ798" s="658"/>
      <c r="AK798" s="659"/>
      <c r="AL798" s="285"/>
      <c r="AM798" s="287"/>
      <c r="AN798" s="630" t="e">
        <f>'報告書（事業主控）記載用'!#REF!</f>
        <v>#REF!</v>
      </c>
      <c r="AO798" s="631"/>
      <c r="AP798" s="631"/>
      <c r="AQ798" s="631"/>
      <c r="AR798" s="631"/>
      <c r="AS798" s="282" t="s">
        <v>8</v>
      </c>
    </row>
    <row r="799" spans="2:45" ht="18" customHeight="1">
      <c r="B799" s="647"/>
      <c r="C799" s="648"/>
      <c r="D799" s="648"/>
      <c r="E799" s="648"/>
      <c r="F799" s="648"/>
      <c r="G799" s="648"/>
      <c r="H799" s="648"/>
      <c r="I799" s="649"/>
      <c r="J799" s="647"/>
      <c r="K799" s="648"/>
      <c r="L799" s="648"/>
      <c r="M799" s="648"/>
      <c r="N799" s="651"/>
      <c r="O799" s="33" t="e">
        <f>'報告書（事業主控）記載用'!#REF!</f>
        <v>#REF!</v>
      </c>
      <c r="P799" s="237" t="s">
        <v>31</v>
      </c>
      <c r="Q799" s="33" t="e">
        <f>'報告書（事業主控）記載用'!#REF!</f>
        <v>#REF!</v>
      </c>
      <c r="R799" s="237" t="s">
        <v>32</v>
      </c>
      <c r="S799" s="33" t="e">
        <f>'報告書（事業主控）記載用'!#REF!</f>
        <v>#REF!</v>
      </c>
      <c r="T799" s="652" t="s">
        <v>34</v>
      </c>
      <c r="U799" s="652"/>
      <c r="V799" s="623" t="e">
        <f>'報告書（事業主控）記載用'!#REF!</f>
        <v>#REF!</v>
      </c>
      <c r="W799" s="624"/>
      <c r="X799" s="624"/>
      <c r="Y799" s="624"/>
      <c r="Z799" s="623" t="e">
        <f>'報告書（事業主控）記載用'!#REF!</f>
        <v>#REF!</v>
      </c>
      <c r="AA799" s="624"/>
      <c r="AB799" s="624"/>
      <c r="AC799" s="624"/>
      <c r="AD799" s="623" t="e">
        <f>'報告書（事業主控）記載用'!#REF!</f>
        <v>#REF!</v>
      </c>
      <c r="AE799" s="624"/>
      <c r="AF799" s="624"/>
      <c r="AG799" s="626"/>
      <c r="AH799" s="623" t="e">
        <f>'報告書（事業主控）記載用'!#REF!</f>
        <v>#REF!</v>
      </c>
      <c r="AI799" s="624"/>
      <c r="AJ799" s="624"/>
      <c r="AK799" s="626"/>
      <c r="AL799" s="494" t="e">
        <f>'報告書（事業主控）記載用'!#REF!</f>
        <v>#REF!</v>
      </c>
      <c r="AM799" s="625"/>
      <c r="AN799" s="623" t="e">
        <f>'報告書（事業主控）記載用'!#REF!</f>
        <v>#REF!</v>
      </c>
      <c r="AO799" s="624"/>
      <c r="AP799" s="624"/>
      <c r="AQ799" s="624"/>
      <c r="AR799" s="624"/>
      <c r="AS799" s="240"/>
    </row>
    <row r="800" spans="2:45" ht="18" customHeight="1">
      <c r="B800" s="644" t="e">
        <f>'報告書（事業主控）記載用'!#REF!</f>
        <v>#REF!</v>
      </c>
      <c r="C800" s="645"/>
      <c r="D800" s="645"/>
      <c r="E800" s="645"/>
      <c r="F800" s="645"/>
      <c r="G800" s="645"/>
      <c r="H800" s="645"/>
      <c r="I800" s="646"/>
      <c r="J800" s="644" t="e">
        <f>'報告書（事業主控）記載用'!#REF!</f>
        <v>#REF!</v>
      </c>
      <c r="K800" s="645"/>
      <c r="L800" s="645"/>
      <c r="M800" s="645"/>
      <c r="N800" s="650"/>
      <c r="O800" s="32" t="e">
        <f>'報告書（事業主控）記載用'!#REF!</f>
        <v>#REF!</v>
      </c>
      <c r="P800" s="11" t="s">
        <v>31</v>
      </c>
      <c r="Q800" s="32" t="e">
        <f>'報告書（事業主控）記載用'!#REF!</f>
        <v>#REF!</v>
      </c>
      <c r="R800" s="11" t="s">
        <v>32</v>
      </c>
      <c r="S800" s="32" t="e">
        <f>'報告書（事業主控）記載用'!#REF!</f>
        <v>#REF!</v>
      </c>
      <c r="T800" s="512" t="s">
        <v>33</v>
      </c>
      <c r="U800" s="512"/>
      <c r="V800" s="633" t="e">
        <f>'報告書（事業主控）記載用'!#REF!</f>
        <v>#REF!</v>
      </c>
      <c r="W800" s="634"/>
      <c r="X800" s="634"/>
      <c r="Y800" s="284"/>
      <c r="Z800" s="285"/>
      <c r="AA800" s="286"/>
      <c r="AB800" s="286"/>
      <c r="AC800" s="284"/>
      <c r="AD800" s="285"/>
      <c r="AE800" s="286"/>
      <c r="AF800" s="286"/>
      <c r="AG800" s="284"/>
      <c r="AH800" s="630" t="e">
        <f>'報告書（事業主控）記載用'!#REF!</f>
        <v>#REF!</v>
      </c>
      <c r="AI800" s="631"/>
      <c r="AJ800" s="631"/>
      <c r="AK800" s="632"/>
      <c r="AL800" s="285"/>
      <c r="AM800" s="287"/>
      <c r="AN800" s="630" t="e">
        <f>'報告書（事業主控）記載用'!#REF!</f>
        <v>#REF!</v>
      </c>
      <c r="AO800" s="631"/>
      <c r="AP800" s="631"/>
      <c r="AQ800" s="631"/>
      <c r="AR800" s="631"/>
      <c r="AS800" s="288"/>
    </row>
    <row r="801" spans="2:45" ht="18" customHeight="1">
      <c r="B801" s="647"/>
      <c r="C801" s="648"/>
      <c r="D801" s="648"/>
      <c r="E801" s="648"/>
      <c r="F801" s="648"/>
      <c r="G801" s="648"/>
      <c r="H801" s="648"/>
      <c r="I801" s="649"/>
      <c r="J801" s="647"/>
      <c r="K801" s="648"/>
      <c r="L801" s="648"/>
      <c r="M801" s="648"/>
      <c r="N801" s="651"/>
      <c r="O801" s="33" t="e">
        <f>'報告書（事業主控）記載用'!#REF!</f>
        <v>#REF!</v>
      </c>
      <c r="P801" s="237" t="s">
        <v>31</v>
      </c>
      <c r="Q801" s="33" t="e">
        <f>'報告書（事業主控）記載用'!#REF!</f>
        <v>#REF!</v>
      </c>
      <c r="R801" s="237" t="s">
        <v>32</v>
      </c>
      <c r="S801" s="33" t="e">
        <f>'報告書（事業主控）記載用'!#REF!</f>
        <v>#REF!</v>
      </c>
      <c r="T801" s="652" t="s">
        <v>34</v>
      </c>
      <c r="U801" s="652"/>
      <c r="V801" s="627" t="e">
        <f>'報告書（事業主控）記載用'!#REF!</f>
        <v>#REF!</v>
      </c>
      <c r="W801" s="628"/>
      <c r="X801" s="628"/>
      <c r="Y801" s="628"/>
      <c r="Z801" s="627" t="e">
        <f>'報告書（事業主控）記載用'!#REF!</f>
        <v>#REF!</v>
      </c>
      <c r="AA801" s="628"/>
      <c r="AB801" s="628"/>
      <c r="AC801" s="628"/>
      <c r="AD801" s="627" t="e">
        <f>'報告書（事業主控）記載用'!#REF!</f>
        <v>#REF!</v>
      </c>
      <c r="AE801" s="628"/>
      <c r="AF801" s="628"/>
      <c r="AG801" s="628"/>
      <c r="AH801" s="627" t="e">
        <f>'報告書（事業主控）記載用'!#REF!</f>
        <v>#REF!</v>
      </c>
      <c r="AI801" s="628"/>
      <c r="AJ801" s="628"/>
      <c r="AK801" s="629"/>
      <c r="AL801" s="494" t="e">
        <f>'報告書（事業主控）記載用'!#REF!</f>
        <v>#REF!</v>
      </c>
      <c r="AM801" s="625"/>
      <c r="AN801" s="623" t="e">
        <f>'報告書（事業主控）記載用'!#REF!</f>
        <v>#REF!</v>
      </c>
      <c r="AO801" s="624"/>
      <c r="AP801" s="624"/>
      <c r="AQ801" s="624"/>
      <c r="AR801" s="624"/>
      <c r="AS801" s="240"/>
    </row>
    <row r="802" spans="2:45" ht="18" customHeight="1">
      <c r="B802" s="644" t="e">
        <f>'報告書（事業主控）記載用'!#REF!</f>
        <v>#REF!</v>
      </c>
      <c r="C802" s="645"/>
      <c r="D802" s="645"/>
      <c r="E802" s="645"/>
      <c r="F802" s="645"/>
      <c r="G802" s="645"/>
      <c r="H802" s="645"/>
      <c r="I802" s="646"/>
      <c r="J802" s="644" t="e">
        <f>'報告書（事業主控）記載用'!#REF!</f>
        <v>#REF!</v>
      </c>
      <c r="K802" s="645"/>
      <c r="L802" s="645"/>
      <c r="M802" s="645"/>
      <c r="N802" s="650"/>
      <c r="O802" s="32" t="e">
        <f>'報告書（事業主控）記載用'!#REF!</f>
        <v>#REF!</v>
      </c>
      <c r="P802" s="11" t="s">
        <v>31</v>
      </c>
      <c r="Q802" s="32" t="e">
        <f>'報告書（事業主控）記載用'!#REF!</f>
        <v>#REF!</v>
      </c>
      <c r="R802" s="11" t="s">
        <v>32</v>
      </c>
      <c r="S802" s="32" t="e">
        <f>'報告書（事業主控）記載用'!#REF!</f>
        <v>#REF!</v>
      </c>
      <c r="T802" s="512" t="s">
        <v>33</v>
      </c>
      <c r="U802" s="512"/>
      <c r="V802" s="633" t="e">
        <f>'報告書（事業主控）記載用'!#REF!</f>
        <v>#REF!</v>
      </c>
      <c r="W802" s="634"/>
      <c r="X802" s="634"/>
      <c r="Y802" s="284"/>
      <c r="Z802" s="285"/>
      <c r="AA802" s="286"/>
      <c r="AB802" s="286"/>
      <c r="AC802" s="284"/>
      <c r="AD802" s="285"/>
      <c r="AE802" s="286"/>
      <c r="AF802" s="286"/>
      <c r="AG802" s="284"/>
      <c r="AH802" s="630" t="e">
        <f>'報告書（事業主控）記載用'!#REF!</f>
        <v>#REF!</v>
      </c>
      <c r="AI802" s="631"/>
      <c r="AJ802" s="631"/>
      <c r="AK802" s="632"/>
      <c r="AL802" s="285"/>
      <c r="AM802" s="287"/>
      <c r="AN802" s="630" t="e">
        <f>'報告書（事業主控）記載用'!#REF!</f>
        <v>#REF!</v>
      </c>
      <c r="AO802" s="631"/>
      <c r="AP802" s="631"/>
      <c r="AQ802" s="631"/>
      <c r="AR802" s="631"/>
      <c r="AS802" s="288"/>
    </row>
    <row r="803" spans="2:45" ht="18" customHeight="1">
      <c r="B803" s="647"/>
      <c r="C803" s="648"/>
      <c r="D803" s="648"/>
      <c r="E803" s="648"/>
      <c r="F803" s="648"/>
      <c r="G803" s="648"/>
      <c r="H803" s="648"/>
      <c r="I803" s="649"/>
      <c r="J803" s="647"/>
      <c r="K803" s="648"/>
      <c r="L803" s="648"/>
      <c r="M803" s="648"/>
      <c r="N803" s="651"/>
      <c r="O803" s="33" t="e">
        <f>'報告書（事業主控）記載用'!#REF!</f>
        <v>#REF!</v>
      </c>
      <c r="P803" s="237" t="s">
        <v>31</v>
      </c>
      <c r="Q803" s="33" t="e">
        <f>'報告書（事業主控）記載用'!#REF!</f>
        <v>#REF!</v>
      </c>
      <c r="R803" s="237" t="s">
        <v>32</v>
      </c>
      <c r="S803" s="33" t="e">
        <f>'報告書（事業主控）記載用'!#REF!</f>
        <v>#REF!</v>
      </c>
      <c r="T803" s="652" t="s">
        <v>34</v>
      </c>
      <c r="U803" s="652"/>
      <c r="V803" s="627" t="e">
        <f>'報告書（事業主控）記載用'!#REF!</f>
        <v>#REF!</v>
      </c>
      <c r="W803" s="628"/>
      <c r="X803" s="628"/>
      <c r="Y803" s="628"/>
      <c r="Z803" s="627" t="e">
        <f>'報告書（事業主控）記載用'!#REF!</f>
        <v>#REF!</v>
      </c>
      <c r="AA803" s="628"/>
      <c r="AB803" s="628"/>
      <c r="AC803" s="628"/>
      <c r="AD803" s="627" t="e">
        <f>'報告書（事業主控）記載用'!#REF!</f>
        <v>#REF!</v>
      </c>
      <c r="AE803" s="628"/>
      <c r="AF803" s="628"/>
      <c r="AG803" s="628"/>
      <c r="AH803" s="627" t="e">
        <f>'報告書（事業主控）記載用'!#REF!</f>
        <v>#REF!</v>
      </c>
      <c r="AI803" s="628"/>
      <c r="AJ803" s="628"/>
      <c r="AK803" s="629"/>
      <c r="AL803" s="494" t="e">
        <f>'報告書（事業主控）記載用'!#REF!</f>
        <v>#REF!</v>
      </c>
      <c r="AM803" s="625"/>
      <c r="AN803" s="623" t="e">
        <f>'報告書（事業主控）記載用'!#REF!</f>
        <v>#REF!</v>
      </c>
      <c r="AO803" s="624"/>
      <c r="AP803" s="624"/>
      <c r="AQ803" s="624"/>
      <c r="AR803" s="624"/>
      <c r="AS803" s="240"/>
    </row>
    <row r="804" spans="2:45" ht="18" customHeight="1">
      <c r="B804" s="644" t="e">
        <f>'報告書（事業主控）記載用'!#REF!</f>
        <v>#REF!</v>
      </c>
      <c r="C804" s="645"/>
      <c r="D804" s="645"/>
      <c r="E804" s="645"/>
      <c r="F804" s="645"/>
      <c r="G804" s="645"/>
      <c r="H804" s="645"/>
      <c r="I804" s="646"/>
      <c r="J804" s="644" t="e">
        <f>'報告書（事業主控）記載用'!#REF!</f>
        <v>#REF!</v>
      </c>
      <c r="K804" s="645"/>
      <c r="L804" s="645"/>
      <c r="M804" s="645"/>
      <c r="N804" s="650"/>
      <c r="O804" s="32" t="e">
        <f>'報告書（事業主控）記載用'!#REF!</f>
        <v>#REF!</v>
      </c>
      <c r="P804" s="11" t="s">
        <v>31</v>
      </c>
      <c r="Q804" s="32" t="e">
        <f>'報告書（事業主控）記載用'!#REF!</f>
        <v>#REF!</v>
      </c>
      <c r="R804" s="11" t="s">
        <v>32</v>
      </c>
      <c r="S804" s="32" t="e">
        <f>'報告書（事業主控）記載用'!#REF!</f>
        <v>#REF!</v>
      </c>
      <c r="T804" s="512" t="s">
        <v>33</v>
      </c>
      <c r="U804" s="512"/>
      <c r="V804" s="633" t="e">
        <f>'報告書（事業主控）記載用'!#REF!</f>
        <v>#REF!</v>
      </c>
      <c r="W804" s="634"/>
      <c r="X804" s="634"/>
      <c r="Y804" s="284"/>
      <c r="Z804" s="285"/>
      <c r="AA804" s="286"/>
      <c r="AB804" s="286"/>
      <c r="AC804" s="284"/>
      <c r="AD804" s="285"/>
      <c r="AE804" s="286"/>
      <c r="AF804" s="286"/>
      <c r="AG804" s="284"/>
      <c r="AH804" s="630" t="e">
        <f>'報告書（事業主控）記載用'!#REF!</f>
        <v>#REF!</v>
      </c>
      <c r="AI804" s="631"/>
      <c r="AJ804" s="631"/>
      <c r="AK804" s="632"/>
      <c r="AL804" s="285"/>
      <c r="AM804" s="287"/>
      <c r="AN804" s="630" t="e">
        <f>'報告書（事業主控）記載用'!#REF!</f>
        <v>#REF!</v>
      </c>
      <c r="AO804" s="631"/>
      <c r="AP804" s="631"/>
      <c r="AQ804" s="631"/>
      <c r="AR804" s="631"/>
      <c r="AS804" s="288"/>
    </row>
    <row r="805" spans="2:45" ht="18" customHeight="1">
      <c r="B805" s="647"/>
      <c r="C805" s="648"/>
      <c r="D805" s="648"/>
      <c r="E805" s="648"/>
      <c r="F805" s="648"/>
      <c r="G805" s="648"/>
      <c r="H805" s="648"/>
      <c r="I805" s="649"/>
      <c r="J805" s="647"/>
      <c r="K805" s="648"/>
      <c r="L805" s="648"/>
      <c r="M805" s="648"/>
      <c r="N805" s="651"/>
      <c r="O805" s="33" t="e">
        <f>'報告書（事業主控）記載用'!#REF!</f>
        <v>#REF!</v>
      </c>
      <c r="P805" s="237" t="s">
        <v>31</v>
      </c>
      <c r="Q805" s="33" t="e">
        <f>'報告書（事業主控）記載用'!#REF!</f>
        <v>#REF!</v>
      </c>
      <c r="R805" s="237" t="s">
        <v>32</v>
      </c>
      <c r="S805" s="33" t="e">
        <f>'報告書（事業主控）記載用'!#REF!</f>
        <v>#REF!</v>
      </c>
      <c r="T805" s="652" t="s">
        <v>34</v>
      </c>
      <c r="U805" s="652"/>
      <c r="V805" s="627" t="e">
        <f>'報告書（事業主控）記載用'!#REF!</f>
        <v>#REF!</v>
      </c>
      <c r="W805" s="628"/>
      <c r="X805" s="628"/>
      <c r="Y805" s="628"/>
      <c r="Z805" s="627" t="e">
        <f>'報告書（事業主控）記載用'!#REF!</f>
        <v>#REF!</v>
      </c>
      <c r="AA805" s="628"/>
      <c r="AB805" s="628"/>
      <c r="AC805" s="628"/>
      <c r="AD805" s="627" t="e">
        <f>'報告書（事業主控）記載用'!#REF!</f>
        <v>#REF!</v>
      </c>
      <c r="AE805" s="628"/>
      <c r="AF805" s="628"/>
      <c r="AG805" s="628"/>
      <c r="AH805" s="627" t="e">
        <f>'報告書（事業主控）記載用'!#REF!</f>
        <v>#REF!</v>
      </c>
      <c r="AI805" s="628"/>
      <c r="AJ805" s="628"/>
      <c r="AK805" s="629"/>
      <c r="AL805" s="494" t="e">
        <f>'報告書（事業主控）記載用'!#REF!</f>
        <v>#REF!</v>
      </c>
      <c r="AM805" s="625"/>
      <c r="AN805" s="623" t="e">
        <f>'報告書（事業主控）記載用'!#REF!</f>
        <v>#REF!</v>
      </c>
      <c r="AO805" s="624"/>
      <c r="AP805" s="624"/>
      <c r="AQ805" s="624"/>
      <c r="AR805" s="624"/>
      <c r="AS805" s="240"/>
    </row>
    <row r="806" spans="2:45" ht="18" customHeight="1">
      <c r="B806" s="644" t="e">
        <f>'報告書（事業主控）記載用'!#REF!</f>
        <v>#REF!</v>
      </c>
      <c r="C806" s="645"/>
      <c r="D806" s="645"/>
      <c r="E806" s="645"/>
      <c r="F806" s="645"/>
      <c r="G806" s="645"/>
      <c r="H806" s="645"/>
      <c r="I806" s="646"/>
      <c r="J806" s="644" t="e">
        <f>'報告書（事業主控）記載用'!#REF!</f>
        <v>#REF!</v>
      </c>
      <c r="K806" s="645"/>
      <c r="L806" s="645"/>
      <c r="M806" s="645"/>
      <c r="N806" s="650"/>
      <c r="O806" s="32" t="e">
        <f>'報告書（事業主控）記載用'!#REF!</f>
        <v>#REF!</v>
      </c>
      <c r="P806" s="11" t="s">
        <v>31</v>
      </c>
      <c r="Q806" s="32" t="e">
        <f>'報告書（事業主控）記載用'!#REF!</f>
        <v>#REF!</v>
      </c>
      <c r="R806" s="11" t="s">
        <v>32</v>
      </c>
      <c r="S806" s="32" t="e">
        <f>'報告書（事業主控）記載用'!#REF!</f>
        <v>#REF!</v>
      </c>
      <c r="T806" s="512" t="s">
        <v>33</v>
      </c>
      <c r="U806" s="512"/>
      <c r="V806" s="633" t="e">
        <f>'報告書（事業主控）記載用'!#REF!</f>
        <v>#REF!</v>
      </c>
      <c r="W806" s="634"/>
      <c r="X806" s="634"/>
      <c r="Y806" s="284"/>
      <c r="Z806" s="285"/>
      <c r="AA806" s="286"/>
      <c r="AB806" s="286"/>
      <c r="AC806" s="284"/>
      <c r="AD806" s="285"/>
      <c r="AE806" s="286"/>
      <c r="AF806" s="286"/>
      <c r="AG806" s="284"/>
      <c r="AH806" s="630" t="e">
        <f>'報告書（事業主控）記載用'!#REF!</f>
        <v>#REF!</v>
      </c>
      <c r="AI806" s="631"/>
      <c r="AJ806" s="631"/>
      <c r="AK806" s="632"/>
      <c r="AL806" s="285"/>
      <c r="AM806" s="287"/>
      <c r="AN806" s="630" t="e">
        <f>'報告書（事業主控）記載用'!#REF!</f>
        <v>#REF!</v>
      </c>
      <c r="AO806" s="631"/>
      <c r="AP806" s="631"/>
      <c r="AQ806" s="631"/>
      <c r="AR806" s="631"/>
      <c r="AS806" s="288"/>
    </row>
    <row r="807" spans="2:45" ht="18" customHeight="1">
      <c r="B807" s="647"/>
      <c r="C807" s="648"/>
      <c r="D807" s="648"/>
      <c r="E807" s="648"/>
      <c r="F807" s="648"/>
      <c r="G807" s="648"/>
      <c r="H807" s="648"/>
      <c r="I807" s="649"/>
      <c r="J807" s="647"/>
      <c r="K807" s="648"/>
      <c r="L807" s="648"/>
      <c r="M807" s="648"/>
      <c r="N807" s="651"/>
      <c r="O807" s="33" t="e">
        <f>'報告書（事業主控）記載用'!#REF!</f>
        <v>#REF!</v>
      </c>
      <c r="P807" s="237" t="s">
        <v>31</v>
      </c>
      <c r="Q807" s="33" t="e">
        <f>'報告書（事業主控）記載用'!#REF!</f>
        <v>#REF!</v>
      </c>
      <c r="R807" s="237" t="s">
        <v>32</v>
      </c>
      <c r="S807" s="33" t="e">
        <f>'報告書（事業主控）記載用'!#REF!</f>
        <v>#REF!</v>
      </c>
      <c r="T807" s="652" t="s">
        <v>34</v>
      </c>
      <c r="U807" s="652"/>
      <c r="V807" s="627" t="e">
        <f>'報告書（事業主控）記載用'!#REF!</f>
        <v>#REF!</v>
      </c>
      <c r="W807" s="628"/>
      <c r="X807" s="628"/>
      <c r="Y807" s="628"/>
      <c r="Z807" s="627" t="e">
        <f>'報告書（事業主控）記載用'!#REF!</f>
        <v>#REF!</v>
      </c>
      <c r="AA807" s="628"/>
      <c r="AB807" s="628"/>
      <c r="AC807" s="628"/>
      <c r="AD807" s="627" t="e">
        <f>'報告書（事業主控）記載用'!#REF!</f>
        <v>#REF!</v>
      </c>
      <c r="AE807" s="628"/>
      <c r="AF807" s="628"/>
      <c r="AG807" s="628"/>
      <c r="AH807" s="627" t="e">
        <f>'報告書（事業主控）記載用'!#REF!</f>
        <v>#REF!</v>
      </c>
      <c r="AI807" s="628"/>
      <c r="AJ807" s="628"/>
      <c r="AK807" s="629"/>
      <c r="AL807" s="494" t="e">
        <f>'報告書（事業主控）記載用'!#REF!</f>
        <v>#REF!</v>
      </c>
      <c r="AM807" s="625"/>
      <c r="AN807" s="623" t="e">
        <f>'報告書（事業主控）記載用'!#REF!</f>
        <v>#REF!</v>
      </c>
      <c r="AO807" s="624"/>
      <c r="AP807" s="624"/>
      <c r="AQ807" s="624"/>
      <c r="AR807" s="624"/>
      <c r="AS807" s="240"/>
    </row>
    <row r="808" spans="2:45" ht="18" customHeight="1">
      <c r="B808" s="644" t="e">
        <f>'報告書（事業主控）記載用'!#REF!</f>
        <v>#REF!</v>
      </c>
      <c r="C808" s="645"/>
      <c r="D808" s="645"/>
      <c r="E808" s="645"/>
      <c r="F808" s="645"/>
      <c r="G808" s="645"/>
      <c r="H808" s="645"/>
      <c r="I808" s="646"/>
      <c r="J808" s="644" t="e">
        <f>'報告書（事業主控）記載用'!#REF!</f>
        <v>#REF!</v>
      </c>
      <c r="K808" s="645"/>
      <c r="L808" s="645"/>
      <c r="M808" s="645"/>
      <c r="N808" s="650"/>
      <c r="O808" s="32" t="e">
        <f>'報告書（事業主控）記載用'!#REF!</f>
        <v>#REF!</v>
      </c>
      <c r="P808" s="11" t="s">
        <v>31</v>
      </c>
      <c r="Q808" s="32" t="e">
        <f>'報告書（事業主控）記載用'!#REF!</f>
        <v>#REF!</v>
      </c>
      <c r="R808" s="11" t="s">
        <v>32</v>
      </c>
      <c r="S808" s="32" t="e">
        <f>'報告書（事業主控）記載用'!#REF!</f>
        <v>#REF!</v>
      </c>
      <c r="T808" s="512" t="s">
        <v>33</v>
      </c>
      <c r="U808" s="512"/>
      <c r="V808" s="633" t="e">
        <f>'報告書（事業主控）記載用'!#REF!</f>
        <v>#REF!</v>
      </c>
      <c r="W808" s="634"/>
      <c r="X808" s="634"/>
      <c r="Y808" s="284"/>
      <c r="Z808" s="285"/>
      <c r="AA808" s="286"/>
      <c r="AB808" s="286"/>
      <c r="AC808" s="284"/>
      <c r="AD808" s="285"/>
      <c r="AE808" s="286"/>
      <c r="AF808" s="286"/>
      <c r="AG808" s="284"/>
      <c r="AH808" s="630" t="e">
        <f>'報告書（事業主控）記載用'!#REF!</f>
        <v>#REF!</v>
      </c>
      <c r="AI808" s="631"/>
      <c r="AJ808" s="631"/>
      <c r="AK808" s="632"/>
      <c r="AL808" s="285"/>
      <c r="AM808" s="287"/>
      <c r="AN808" s="630" t="e">
        <f>'報告書（事業主控）記載用'!#REF!</f>
        <v>#REF!</v>
      </c>
      <c r="AO808" s="631"/>
      <c r="AP808" s="631"/>
      <c r="AQ808" s="631"/>
      <c r="AR808" s="631"/>
      <c r="AS808" s="288"/>
    </row>
    <row r="809" spans="2:45" ht="18" customHeight="1">
      <c r="B809" s="647"/>
      <c r="C809" s="648"/>
      <c r="D809" s="648"/>
      <c r="E809" s="648"/>
      <c r="F809" s="648"/>
      <c r="G809" s="648"/>
      <c r="H809" s="648"/>
      <c r="I809" s="649"/>
      <c r="J809" s="647"/>
      <c r="K809" s="648"/>
      <c r="L809" s="648"/>
      <c r="M809" s="648"/>
      <c r="N809" s="651"/>
      <c r="O809" s="33" t="e">
        <f>'報告書（事業主控）記載用'!#REF!</f>
        <v>#REF!</v>
      </c>
      <c r="P809" s="237" t="s">
        <v>31</v>
      </c>
      <c r="Q809" s="33" t="e">
        <f>'報告書（事業主控）記載用'!#REF!</f>
        <v>#REF!</v>
      </c>
      <c r="R809" s="237" t="s">
        <v>32</v>
      </c>
      <c r="S809" s="33" t="e">
        <f>'報告書（事業主控）記載用'!#REF!</f>
        <v>#REF!</v>
      </c>
      <c r="T809" s="652" t="s">
        <v>34</v>
      </c>
      <c r="U809" s="652"/>
      <c r="V809" s="627" t="e">
        <f>'報告書（事業主控）記載用'!#REF!</f>
        <v>#REF!</v>
      </c>
      <c r="W809" s="628"/>
      <c r="X809" s="628"/>
      <c r="Y809" s="628"/>
      <c r="Z809" s="627" t="e">
        <f>'報告書（事業主控）記載用'!#REF!</f>
        <v>#REF!</v>
      </c>
      <c r="AA809" s="628"/>
      <c r="AB809" s="628"/>
      <c r="AC809" s="628"/>
      <c r="AD809" s="627" t="e">
        <f>'報告書（事業主控）記載用'!#REF!</f>
        <v>#REF!</v>
      </c>
      <c r="AE809" s="628"/>
      <c r="AF809" s="628"/>
      <c r="AG809" s="628"/>
      <c r="AH809" s="627" t="e">
        <f>'報告書（事業主控）記載用'!#REF!</f>
        <v>#REF!</v>
      </c>
      <c r="AI809" s="628"/>
      <c r="AJ809" s="628"/>
      <c r="AK809" s="629"/>
      <c r="AL809" s="494" t="e">
        <f>'報告書（事業主控）記載用'!#REF!</f>
        <v>#REF!</v>
      </c>
      <c r="AM809" s="625"/>
      <c r="AN809" s="623" t="e">
        <f>'報告書（事業主控）記載用'!#REF!</f>
        <v>#REF!</v>
      </c>
      <c r="AO809" s="624"/>
      <c r="AP809" s="624"/>
      <c r="AQ809" s="624"/>
      <c r="AR809" s="624"/>
      <c r="AS809" s="240"/>
    </row>
    <row r="810" spans="2:45" ht="18" customHeight="1">
      <c r="B810" s="644" t="e">
        <f>'報告書（事業主控）記載用'!#REF!</f>
        <v>#REF!</v>
      </c>
      <c r="C810" s="645"/>
      <c r="D810" s="645"/>
      <c r="E810" s="645"/>
      <c r="F810" s="645"/>
      <c r="G810" s="645"/>
      <c r="H810" s="645"/>
      <c r="I810" s="646"/>
      <c r="J810" s="644" t="e">
        <f>'報告書（事業主控）記載用'!#REF!</f>
        <v>#REF!</v>
      </c>
      <c r="K810" s="645"/>
      <c r="L810" s="645"/>
      <c r="M810" s="645"/>
      <c r="N810" s="650"/>
      <c r="O810" s="32" t="e">
        <f>'報告書（事業主控）記載用'!#REF!</f>
        <v>#REF!</v>
      </c>
      <c r="P810" s="11" t="s">
        <v>31</v>
      </c>
      <c r="Q810" s="32" t="e">
        <f>'報告書（事業主控）記載用'!#REF!</f>
        <v>#REF!</v>
      </c>
      <c r="R810" s="11" t="s">
        <v>32</v>
      </c>
      <c r="S810" s="32" t="e">
        <f>'報告書（事業主控）記載用'!#REF!</f>
        <v>#REF!</v>
      </c>
      <c r="T810" s="512" t="s">
        <v>33</v>
      </c>
      <c r="U810" s="512"/>
      <c r="V810" s="633" t="e">
        <f>'報告書（事業主控）記載用'!#REF!</f>
        <v>#REF!</v>
      </c>
      <c r="W810" s="634"/>
      <c r="X810" s="634"/>
      <c r="Y810" s="284"/>
      <c r="Z810" s="285"/>
      <c r="AA810" s="286"/>
      <c r="AB810" s="286"/>
      <c r="AC810" s="284"/>
      <c r="AD810" s="285"/>
      <c r="AE810" s="286"/>
      <c r="AF810" s="286"/>
      <c r="AG810" s="284"/>
      <c r="AH810" s="630" t="e">
        <f>'報告書（事業主控）記載用'!#REF!</f>
        <v>#REF!</v>
      </c>
      <c r="AI810" s="631"/>
      <c r="AJ810" s="631"/>
      <c r="AK810" s="632"/>
      <c r="AL810" s="285"/>
      <c r="AM810" s="287"/>
      <c r="AN810" s="630" t="e">
        <f>'報告書（事業主控）記載用'!#REF!</f>
        <v>#REF!</v>
      </c>
      <c r="AO810" s="631"/>
      <c r="AP810" s="631"/>
      <c r="AQ810" s="631"/>
      <c r="AR810" s="631"/>
      <c r="AS810" s="288"/>
    </row>
    <row r="811" spans="2:45" ht="18" customHeight="1">
      <c r="B811" s="647"/>
      <c r="C811" s="648"/>
      <c r="D811" s="648"/>
      <c r="E811" s="648"/>
      <c r="F811" s="648"/>
      <c r="G811" s="648"/>
      <c r="H811" s="648"/>
      <c r="I811" s="649"/>
      <c r="J811" s="647"/>
      <c r="K811" s="648"/>
      <c r="L811" s="648"/>
      <c r="M811" s="648"/>
      <c r="N811" s="651"/>
      <c r="O811" s="33" t="e">
        <f>'報告書（事業主控）記載用'!#REF!</f>
        <v>#REF!</v>
      </c>
      <c r="P811" s="237" t="s">
        <v>31</v>
      </c>
      <c r="Q811" s="33" t="e">
        <f>'報告書（事業主控）記載用'!#REF!</f>
        <v>#REF!</v>
      </c>
      <c r="R811" s="237" t="s">
        <v>32</v>
      </c>
      <c r="S811" s="33" t="e">
        <f>'報告書（事業主控）記載用'!#REF!</f>
        <v>#REF!</v>
      </c>
      <c r="T811" s="652" t="s">
        <v>34</v>
      </c>
      <c r="U811" s="652"/>
      <c r="V811" s="627" t="e">
        <f>'報告書（事業主控）記載用'!#REF!</f>
        <v>#REF!</v>
      </c>
      <c r="W811" s="628"/>
      <c r="X811" s="628"/>
      <c r="Y811" s="628"/>
      <c r="Z811" s="627" t="e">
        <f>'報告書（事業主控）記載用'!#REF!</f>
        <v>#REF!</v>
      </c>
      <c r="AA811" s="628"/>
      <c r="AB811" s="628"/>
      <c r="AC811" s="628"/>
      <c r="AD811" s="627" t="e">
        <f>'報告書（事業主控）記載用'!#REF!</f>
        <v>#REF!</v>
      </c>
      <c r="AE811" s="628"/>
      <c r="AF811" s="628"/>
      <c r="AG811" s="628"/>
      <c r="AH811" s="627" t="e">
        <f>'報告書（事業主控）記載用'!#REF!</f>
        <v>#REF!</v>
      </c>
      <c r="AI811" s="628"/>
      <c r="AJ811" s="628"/>
      <c r="AK811" s="629"/>
      <c r="AL811" s="494" t="e">
        <f>'報告書（事業主控）記載用'!#REF!</f>
        <v>#REF!</v>
      </c>
      <c r="AM811" s="625"/>
      <c r="AN811" s="623" t="e">
        <f>'報告書（事業主控）記載用'!#REF!</f>
        <v>#REF!</v>
      </c>
      <c r="AO811" s="624"/>
      <c r="AP811" s="624"/>
      <c r="AQ811" s="624"/>
      <c r="AR811" s="624"/>
      <c r="AS811" s="240"/>
    </row>
    <row r="812" spans="2:45" ht="18" customHeight="1">
      <c r="B812" s="644" t="e">
        <f>'報告書（事業主控）記載用'!#REF!</f>
        <v>#REF!</v>
      </c>
      <c r="C812" s="645"/>
      <c r="D812" s="645"/>
      <c r="E812" s="645"/>
      <c r="F812" s="645"/>
      <c r="G812" s="645"/>
      <c r="H812" s="645"/>
      <c r="I812" s="646"/>
      <c r="J812" s="644" t="e">
        <f>'報告書（事業主控）記載用'!#REF!</f>
        <v>#REF!</v>
      </c>
      <c r="K812" s="645"/>
      <c r="L812" s="645"/>
      <c r="M812" s="645"/>
      <c r="N812" s="650"/>
      <c r="O812" s="32" t="e">
        <f>'報告書（事業主控）記載用'!#REF!</f>
        <v>#REF!</v>
      </c>
      <c r="P812" s="11" t="s">
        <v>31</v>
      </c>
      <c r="Q812" s="32" t="e">
        <f>'報告書（事業主控）記載用'!#REF!</f>
        <v>#REF!</v>
      </c>
      <c r="R812" s="11" t="s">
        <v>32</v>
      </c>
      <c r="S812" s="32" t="e">
        <f>'報告書（事業主控）記載用'!#REF!</f>
        <v>#REF!</v>
      </c>
      <c r="T812" s="512" t="s">
        <v>33</v>
      </c>
      <c r="U812" s="512"/>
      <c r="V812" s="633" t="e">
        <f>'報告書（事業主控）記載用'!#REF!</f>
        <v>#REF!</v>
      </c>
      <c r="W812" s="634"/>
      <c r="X812" s="634"/>
      <c r="Y812" s="284"/>
      <c r="Z812" s="285"/>
      <c r="AA812" s="286"/>
      <c r="AB812" s="286"/>
      <c r="AC812" s="284"/>
      <c r="AD812" s="285"/>
      <c r="AE812" s="286"/>
      <c r="AF812" s="286"/>
      <c r="AG812" s="284"/>
      <c r="AH812" s="630" t="e">
        <f>'報告書（事業主控）記載用'!#REF!</f>
        <v>#REF!</v>
      </c>
      <c r="AI812" s="631"/>
      <c r="AJ812" s="631"/>
      <c r="AK812" s="632"/>
      <c r="AL812" s="285"/>
      <c r="AM812" s="287"/>
      <c r="AN812" s="630" t="e">
        <f>'報告書（事業主控）記載用'!#REF!</f>
        <v>#REF!</v>
      </c>
      <c r="AO812" s="631"/>
      <c r="AP812" s="631"/>
      <c r="AQ812" s="631"/>
      <c r="AR812" s="631"/>
      <c r="AS812" s="288"/>
    </row>
    <row r="813" spans="2:45" ht="18" customHeight="1">
      <c r="B813" s="647"/>
      <c r="C813" s="648"/>
      <c r="D813" s="648"/>
      <c r="E813" s="648"/>
      <c r="F813" s="648"/>
      <c r="G813" s="648"/>
      <c r="H813" s="648"/>
      <c r="I813" s="649"/>
      <c r="J813" s="647"/>
      <c r="K813" s="648"/>
      <c r="L813" s="648"/>
      <c r="M813" s="648"/>
      <c r="N813" s="651"/>
      <c r="O813" s="33" t="e">
        <f>'報告書（事業主控）記載用'!#REF!</f>
        <v>#REF!</v>
      </c>
      <c r="P813" s="237" t="s">
        <v>31</v>
      </c>
      <c r="Q813" s="33" t="e">
        <f>'報告書（事業主控）記載用'!#REF!</f>
        <v>#REF!</v>
      </c>
      <c r="R813" s="237" t="s">
        <v>32</v>
      </c>
      <c r="S813" s="33" t="e">
        <f>'報告書（事業主控）記載用'!#REF!</f>
        <v>#REF!</v>
      </c>
      <c r="T813" s="652" t="s">
        <v>34</v>
      </c>
      <c r="U813" s="652"/>
      <c r="V813" s="627" t="e">
        <f>'報告書（事業主控）記載用'!#REF!</f>
        <v>#REF!</v>
      </c>
      <c r="W813" s="628"/>
      <c r="X813" s="628"/>
      <c r="Y813" s="628"/>
      <c r="Z813" s="627" t="e">
        <f>'報告書（事業主控）記載用'!#REF!</f>
        <v>#REF!</v>
      </c>
      <c r="AA813" s="628"/>
      <c r="AB813" s="628"/>
      <c r="AC813" s="628"/>
      <c r="AD813" s="627" t="e">
        <f>'報告書（事業主控）記載用'!#REF!</f>
        <v>#REF!</v>
      </c>
      <c r="AE813" s="628"/>
      <c r="AF813" s="628"/>
      <c r="AG813" s="628"/>
      <c r="AH813" s="627" t="e">
        <f>'報告書（事業主控）記載用'!#REF!</f>
        <v>#REF!</v>
      </c>
      <c r="AI813" s="628"/>
      <c r="AJ813" s="628"/>
      <c r="AK813" s="629"/>
      <c r="AL813" s="494" t="e">
        <f>'報告書（事業主控）記載用'!#REF!</f>
        <v>#REF!</v>
      </c>
      <c r="AM813" s="625"/>
      <c r="AN813" s="623" t="e">
        <f>'報告書（事業主控）記載用'!#REF!</f>
        <v>#REF!</v>
      </c>
      <c r="AO813" s="624"/>
      <c r="AP813" s="624"/>
      <c r="AQ813" s="624"/>
      <c r="AR813" s="624"/>
      <c r="AS813" s="240"/>
    </row>
    <row r="814" spans="2:45" ht="18" customHeight="1">
      <c r="B814" s="644" t="e">
        <f>'報告書（事業主控）記載用'!#REF!</f>
        <v>#REF!</v>
      </c>
      <c r="C814" s="645"/>
      <c r="D814" s="645"/>
      <c r="E814" s="645"/>
      <c r="F814" s="645"/>
      <c r="G814" s="645"/>
      <c r="H814" s="645"/>
      <c r="I814" s="646"/>
      <c r="J814" s="644" t="e">
        <f>'報告書（事業主控）記載用'!#REF!</f>
        <v>#REF!</v>
      </c>
      <c r="K814" s="645"/>
      <c r="L814" s="645"/>
      <c r="M814" s="645"/>
      <c r="N814" s="650"/>
      <c r="O814" s="32" t="e">
        <f>'報告書（事業主控）記載用'!#REF!</f>
        <v>#REF!</v>
      </c>
      <c r="P814" s="11" t="s">
        <v>31</v>
      </c>
      <c r="Q814" s="32" t="e">
        <f>'報告書（事業主控）記載用'!#REF!</f>
        <v>#REF!</v>
      </c>
      <c r="R814" s="11" t="s">
        <v>32</v>
      </c>
      <c r="S814" s="32" t="e">
        <f>'報告書（事業主控）記載用'!#REF!</f>
        <v>#REF!</v>
      </c>
      <c r="T814" s="512" t="s">
        <v>33</v>
      </c>
      <c r="U814" s="512"/>
      <c r="V814" s="633" t="e">
        <f>'報告書（事業主控）記載用'!#REF!</f>
        <v>#REF!</v>
      </c>
      <c r="W814" s="634"/>
      <c r="X814" s="634"/>
      <c r="Y814" s="284"/>
      <c r="Z814" s="285"/>
      <c r="AA814" s="286"/>
      <c r="AB814" s="286"/>
      <c r="AC814" s="284"/>
      <c r="AD814" s="285"/>
      <c r="AE814" s="286"/>
      <c r="AF814" s="286"/>
      <c r="AG814" s="284"/>
      <c r="AH814" s="630" t="e">
        <f>'報告書（事業主控）記載用'!#REF!</f>
        <v>#REF!</v>
      </c>
      <c r="AI814" s="631"/>
      <c r="AJ814" s="631"/>
      <c r="AK814" s="632"/>
      <c r="AL814" s="285"/>
      <c r="AM814" s="287"/>
      <c r="AN814" s="630" t="e">
        <f>'報告書（事業主控）記載用'!#REF!</f>
        <v>#REF!</v>
      </c>
      <c r="AO814" s="631"/>
      <c r="AP814" s="631"/>
      <c r="AQ814" s="631"/>
      <c r="AR814" s="631"/>
      <c r="AS814" s="288"/>
    </row>
    <row r="815" spans="2:45" ht="18" customHeight="1">
      <c r="B815" s="647"/>
      <c r="C815" s="648"/>
      <c r="D815" s="648"/>
      <c r="E815" s="648"/>
      <c r="F815" s="648"/>
      <c r="G815" s="648"/>
      <c r="H815" s="648"/>
      <c r="I815" s="649"/>
      <c r="J815" s="647"/>
      <c r="K815" s="648"/>
      <c r="L815" s="648"/>
      <c r="M815" s="648"/>
      <c r="N815" s="651"/>
      <c r="O815" s="33" t="e">
        <f>'報告書（事業主控）記載用'!#REF!</f>
        <v>#REF!</v>
      </c>
      <c r="P815" s="237" t="s">
        <v>31</v>
      </c>
      <c r="Q815" s="33" t="e">
        <f>'報告書（事業主控）記載用'!#REF!</f>
        <v>#REF!</v>
      </c>
      <c r="R815" s="237" t="s">
        <v>32</v>
      </c>
      <c r="S815" s="33" t="e">
        <f>'報告書（事業主控）記載用'!#REF!</f>
        <v>#REF!</v>
      </c>
      <c r="T815" s="652" t="s">
        <v>34</v>
      </c>
      <c r="U815" s="652"/>
      <c r="V815" s="627" t="e">
        <f>'報告書（事業主控）記載用'!#REF!</f>
        <v>#REF!</v>
      </c>
      <c r="W815" s="628"/>
      <c r="X815" s="628"/>
      <c r="Y815" s="628"/>
      <c r="Z815" s="627" t="e">
        <f>'報告書（事業主控）記載用'!#REF!</f>
        <v>#REF!</v>
      </c>
      <c r="AA815" s="628"/>
      <c r="AB815" s="628"/>
      <c r="AC815" s="628"/>
      <c r="AD815" s="627" t="e">
        <f>'報告書（事業主控）記載用'!#REF!</f>
        <v>#REF!</v>
      </c>
      <c r="AE815" s="628"/>
      <c r="AF815" s="628"/>
      <c r="AG815" s="628"/>
      <c r="AH815" s="627" t="e">
        <f>'報告書（事業主控）記載用'!#REF!</f>
        <v>#REF!</v>
      </c>
      <c r="AI815" s="628"/>
      <c r="AJ815" s="628"/>
      <c r="AK815" s="629"/>
      <c r="AL815" s="494" t="e">
        <f>'報告書（事業主控）記載用'!#REF!</f>
        <v>#REF!</v>
      </c>
      <c r="AM815" s="625"/>
      <c r="AN815" s="623" t="e">
        <f>'報告書（事業主控）記載用'!#REF!</f>
        <v>#REF!</v>
      </c>
      <c r="AO815" s="624"/>
      <c r="AP815" s="624"/>
      <c r="AQ815" s="624"/>
      <c r="AR815" s="624"/>
      <c r="AS815" s="240"/>
    </row>
    <row r="816" spans="2:45" ht="18" customHeight="1">
      <c r="B816" s="407" t="s">
        <v>337</v>
      </c>
      <c r="C816" s="518"/>
      <c r="D816" s="518"/>
      <c r="E816" s="519"/>
      <c r="F816" s="635" t="e">
        <f>'報告書（事業主控）記載用'!#REF!</f>
        <v>#REF!</v>
      </c>
      <c r="G816" s="636"/>
      <c r="H816" s="636"/>
      <c r="I816" s="636"/>
      <c r="J816" s="636"/>
      <c r="K816" s="636"/>
      <c r="L816" s="636"/>
      <c r="M816" s="636"/>
      <c r="N816" s="637"/>
      <c r="O816" s="407" t="s">
        <v>338</v>
      </c>
      <c r="P816" s="518"/>
      <c r="Q816" s="518"/>
      <c r="R816" s="518"/>
      <c r="S816" s="518"/>
      <c r="T816" s="518"/>
      <c r="U816" s="519"/>
      <c r="V816" s="630" t="e">
        <f>'報告書（事業主控）記載用'!#REF!</f>
        <v>#REF!</v>
      </c>
      <c r="W816" s="631"/>
      <c r="X816" s="631"/>
      <c r="Y816" s="632"/>
      <c r="Z816" s="285"/>
      <c r="AA816" s="286"/>
      <c r="AB816" s="286"/>
      <c r="AC816" s="284"/>
      <c r="AD816" s="285"/>
      <c r="AE816" s="286"/>
      <c r="AF816" s="286"/>
      <c r="AG816" s="284"/>
      <c r="AH816" s="630" t="e">
        <f>'報告書（事業主控）記載用'!#REF!</f>
        <v>#REF!</v>
      </c>
      <c r="AI816" s="631"/>
      <c r="AJ816" s="631"/>
      <c r="AK816" s="632"/>
      <c r="AL816" s="285"/>
      <c r="AM816" s="287"/>
      <c r="AN816" s="630" t="e">
        <f>'報告書（事業主控）記載用'!#REF!</f>
        <v>#REF!</v>
      </c>
      <c r="AO816" s="631"/>
      <c r="AP816" s="631"/>
      <c r="AQ816" s="631"/>
      <c r="AR816" s="631"/>
      <c r="AS816" s="288"/>
    </row>
    <row r="817" spans="2:45" ht="18" customHeight="1">
      <c r="B817" s="520"/>
      <c r="C817" s="521"/>
      <c r="D817" s="521"/>
      <c r="E817" s="522"/>
      <c r="F817" s="638"/>
      <c r="G817" s="639"/>
      <c r="H817" s="639"/>
      <c r="I817" s="639"/>
      <c r="J817" s="639"/>
      <c r="K817" s="639"/>
      <c r="L817" s="639"/>
      <c r="M817" s="639"/>
      <c r="N817" s="640"/>
      <c r="O817" s="520"/>
      <c r="P817" s="521"/>
      <c r="Q817" s="521"/>
      <c r="R817" s="521"/>
      <c r="S817" s="521"/>
      <c r="T817" s="521"/>
      <c r="U817" s="522"/>
      <c r="V817" s="513" t="e">
        <f>'報告書（事業主控）記載用'!#REF!</f>
        <v>#REF!</v>
      </c>
      <c r="W817" s="516"/>
      <c r="X817" s="516"/>
      <c r="Y817" s="534"/>
      <c r="Z817" s="513" t="e">
        <f>'報告書（事業主控）記載用'!#REF!</f>
        <v>#REF!</v>
      </c>
      <c r="AA817" s="514"/>
      <c r="AB817" s="514"/>
      <c r="AC817" s="515"/>
      <c r="AD817" s="513" t="e">
        <f>'報告書（事業主控）記載用'!#REF!</f>
        <v>#REF!</v>
      </c>
      <c r="AE817" s="514"/>
      <c r="AF817" s="514"/>
      <c r="AG817" s="515"/>
      <c r="AH817" s="513" t="e">
        <f>'報告書（事業主控）記載用'!#REF!</f>
        <v>#REF!</v>
      </c>
      <c r="AI817" s="492"/>
      <c r="AJ817" s="492"/>
      <c r="AK817" s="492"/>
      <c r="AL817" s="289"/>
      <c r="AM817" s="290"/>
      <c r="AN817" s="513" t="e">
        <f>'報告書（事業主控）記載用'!#REF!</f>
        <v>#REF!</v>
      </c>
      <c r="AO817" s="516"/>
      <c r="AP817" s="516"/>
      <c r="AQ817" s="516"/>
      <c r="AR817" s="516"/>
      <c r="AS817" s="291"/>
    </row>
    <row r="818" spans="2:45" ht="18" customHeight="1">
      <c r="B818" s="523"/>
      <c r="C818" s="524"/>
      <c r="D818" s="524"/>
      <c r="E818" s="525"/>
      <c r="F818" s="641"/>
      <c r="G818" s="642"/>
      <c r="H818" s="642"/>
      <c r="I818" s="642"/>
      <c r="J818" s="642"/>
      <c r="K818" s="642"/>
      <c r="L818" s="642"/>
      <c r="M818" s="642"/>
      <c r="N818" s="643"/>
      <c r="O818" s="523"/>
      <c r="P818" s="524"/>
      <c r="Q818" s="524"/>
      <c r="R818" s="524"/>
      <c r="S818" s="524"/>
      <c r="T818" s="524"/>
      <c r="U818" s="525"/>
      <c r="V818" s="623" t="e">
        <f>'報告書（事業主控）記載用'!#REF!</f>
        <v>#REF!</v>
      </c>
      <c r="W818" s="624"/>
      <c r="X818" s="624"/>
      <c r="Y818" s="626"/>
      <c r="Z818" s="623" t="e">
        <f>'報告書（事業主控）記載用'!#REF!</f>
        <v>#REF!</v>
      </c>
      <c r="AA818" s="624"/>
      <c r="AB818" s="624"/>
      <c r="AC818" s="626"/>
      <c r="AD818" s="623" t="e">
        <f>'報告書（事業主控）記載用'!#REF!</f>
        <v>#REF!</v>
      </c>
      <c r="AE818" s="624"/>
      <c r="AF818" s="624"/>
      <c r="AG818" s="626"/>
      <c r="AH818" s="623" t="e">
        <f>'報告書（事業主控）記載用'!#REF!</f>
        <v>#REF!</v>
      </c>
      <c r="AI818" s="624"/>
      <c r="AJ818" s="624"/>
      <c r="AK818" s="626"/>
      <c r="AL818" s="239"/>
      <c r="AM818" s="240"/>
      <c r="AN818" s="623" t="e">
        <f>'報告書（事業主控）記載用'!#REF!</f>
        <v>#REF!</v>
      </c>
      <c r="AO818" s="624"/>
      <c r="AP818" s="624"/>
      <c r="AQ818" s="624"/>
      <c r="AR818" s="624"/>
      <c r="AS818" s="240"/>
    </row>
    <row r="819" spans="2:45" ht="18" customHeight="1">
      <c r="AN819" s="622" t="e">
        <f>_xlfn.SINGLE('報告書（事業主控）記載用'!#REF!)</f>
        <v>#REF!</v>
      </c>
      <c r="AO819" s="622"/>
      <c r="AP819" s="622"/>
      <c r="AQ819" s="622"/>
      <c r="AR819" s="622"/>
    </row>
    <row r="820" spans="2:45" ht="31.9" customHeight="1">
      <c r="AN820" s="38"/>
      <c r="AO820" s="38"/>
      <c r="AP820" s="38"/>
      <c r="AQ820" s="38"/>
      <c r="AR820" s="38"/>
    </row>
    <row r="821" spans="2:45" ht="7.5" customHeight="1">
      <c r="X821" s="3"/>
      <c r="Y821" s="3"/>
    </row>
    <row r="822" spans="2:45" ht="10.5" customHeight="1">
      <c r="X822" s="3"/>
      <c r="Y822" s="3"/>
    </row>
    <row r="823" spans="2:45" ht="5.25" customHeight="1">
      <c r="X823" s="3"/>
      <c r="Y823" s="3"/>
    </row>
    <row r="824" spans="2:45" ht="5.25" customHeight="1">
      <c r="X824" s="3"/>
      <c r="Y824" s="3"/>
    </row>
    <row r="825" spans="2:45" ht="5.25" customHeight="1">
      <c r="X825" s="3"/>
      <c r="Y825" s="3"/>
    </row>
    <row r="826" spans="2:45" ht="5.25" customHeight="1">
      <c r="X826" s="3"/>
      <c r="Y826" s="3"/>
    </row>
    <row r="827" spans="2:45" ht="17.25" customHeight="1">
      <c r="B827" s="2" t="s">
        <v>35</v>
      </c>
      <c r="S827" s="9"/>
      <c r="T827" s="9"/>
      <c r="U827" s="9"/>
      <c r="V827" s="9"/>
      <c r="W827" s="9"/>
      <c r="AL827" s="26"/>
      <c r="AM827" s="26"/>
      <c r="AN827" s="26"/>
      <c r="AO827" s="26"/>
    </row>
    <row r="828" spans="2:45" ht="12.75" customHeight="1">
      <c r="M828" s="27"/>
      <c r="N828" s="27"/>
      <c r="O828" s="27"/>
      <c r="P828" s="27"/>
      <c r="Q828" s="27"/>
      <c r="R828" s="27"/>
      <c r="S828" s="27"/>
      <c r="T828" s="28"/>
      <c r="U828" s="28"/>
      <c r="V828" s="28"/>
      <c r="W828" s="28"/>
      <c r="X828" s="28"/>
      <c r="Y828" s="28"/>
      <c r="Z828" s="28"/>
      <c r="AA828" s="27"/>
      <c r="AB828" s="27"/>
      <c r="AC828" s="27"/>
      <c r="AL828" s="26"/>
      <c r="AM828" s="389" t="s">
        <v>267</v>
      </c>
      <c r="AN828" s="617"/>
      <c r="AO828" s="617"/>
      <c r="AP828" s="618"/>
    </row>
    <row r="829" spans="2:45" ht="12.75" customHeight="1">
      <c r="M829" s="27"/>
      <c r="N829" s="27"/>
      <c r="O829" s="27"/>
      <c r="P829" s="27"/>
      <c r="Q829" s="27"/>
      <c r="R829" s="27"/>
      <c r="S829" s="27"/>
      <c r="T829" s="28"/>
      <c r="U829" s="28"/>
      <c r="V829" s="28"/>
      <c r="W829" s="28"/>
      <c r="X829" s="28"/>
      <c r="Y829" s="28"/>
      <c r="Z829" s="28"/>
      <c r="AA829" s="27"/>
      <c r="AB829" s="27"/>
      <c r="AC829" s="27"/>
      <c r="AL829" s="26"/>
      <c r="AM829" s="619"/>
      <c r="AN829" s="620"/>
      <c r="AO829" s="620"/>
      <c r="AP829" s="621"/>
    </row>
    <row r="830" spans="2:45" ht="12.75" customHeight="1">
      <c r="M830" s="27"/>
      <c r="N830" s="27"/>
      <c r="O830" s="27"/>
      <c r="P830" s="27"/>
      <c r="Q830" s="27"/>
      <c r="R830" s="27"/>
      <c r="S830" s="27"/>
      <c r="T830" s="27"/>
      <c r="U830" s="27"/>
      <c r="V830" s="27"/>
      <c r="W830" s="27"/>
      <c r="X830" s="27"/>
      <c r="Y830" s="27"/>
      <c r="Z830" s="27"/>
      <c r="AA830" s="27"/>
      <c r="AB830" s="27"/>
      <c r="AC830" s="27"/>
      <c r="AL830" s="26"/>
      <c r="AM830" s="26"/>
      <c r="AN830" s="270"/>
      <c r="AO830" s="270"/>
    </row>
    <row r="831" spans="2:45" ht="6" customHeight="1">
      <c r="M831" s="27"/>
      <c r="N831" s="27"/>
      <c r="O831" s="27"/>
      <c r="P831" s="27"/>
      <c r="Q831" s="27"/>
      <c r="R831" s="27"/>
      <c r="S831" s="27"/>
      <c r="T831" s="27"/>
      <c r="U831" s="27"/>
      <c r="V831" s="27"/>
      <c r="W831" s="27"/>
      <c r="X831" s="27"/>
      <c r="Y831" s="27"/>
      <c r="Z831" s="27"/>
      <c r="AA831" s="27"/>
      <c r="AB831" s="27"/>
      <c r="AC831" s="27"/>
      <c r="AL831" s="26"/>
      <c r="AM831" s="26"/>
    </row>
    <row r="832" spans="2:45" ht="12.75" customHeight="1">
      <c r="B832" s="403" t="s">
        <v>2</v>
      </c>
      <c r="C832" s="404"/>
      <c r="D832" s="404"/>
      <c r="E832" s="404"/>
      <c r="F832" s="404"/>
      <c r="G832" s="404"/>
      <c r="H832" s="404"/>
      <c r="I832" s="404"/>
      <c r="J832" s="408" t="s">
        <v>10</v>
      </c>
      <c r="K832" s="408"/>
      <c r="L832" s="271" t="s">
        <v>3</v>
      </c>
      <c r="M832" s="408" t="s">
        <v>11</v>
      </c>
      <c r="N832" s="408"/>
      <c r="O832" s="409" t="s">
        <v>12</v>
      </c>
      <c r="P832" s="408"/>
      <c r="Q832" s="408"/>
      <c r="R832" s="408"/>
      <c r="S832" s="408"/>
      <c r="T832" s="408"/>
      <c r="U832" s="408" t="s">
        <v>13</v>
      </c>
      <c r="V832" s="408"/>
      <c r="W832" s="408"/>
      <c r="AD832" s="11"/>
      <c r="AE832" s="11"/>
      <c r="AF832" s="11"/>
      <c r="AG832" s="11"/>
      <c r="AH832" s="11"/>
      <c r="AI832" s="11"/>
      <c r="AJ832" s="11"/>
      <c r="AL832" s="543">
        <f>$AL$9</f>
        <v>0</v>
      </c>
      <c r="AM832" s="411"/>
      <c r="AN832" s="478" t="s">
        <v>4</v>
      </c>
      <c r="AO832" s="478"/>
      <c r="AP832" s="411">
        <v>21</v>
      </c>
      <c r="AQ832" s="411"/>
      <c r="AR832" s="478" t="s">
        <v>5</v>
      </c>
      <c r="AS832" s="481"/>
    </row>
    <row r="833" spans="2:45" ht="13.9" customHeight="1">
      <c r="B833" s="404"/>
      <c r="C833" s="404"/>
      <c r="D833" s="404"/>
      <c r="E833" s="404"/>
      <c r="F833" s="404"/>
      <c r="G833" s="404"/>
      <c r="H833" s="404"/>
      <c r="I833" s="404"/>
      <c r="J833" s="591">
        <f>$J$10</f>
        <v>0</v>
      </c>
      <c r="K833" s="579">
        <f>$K$10</f>
        <v>0</v>
      </c>
      <c r="L833" s="593">
        <f>$L$10</f>
        <v>0</v>
      </c>
      <c r="M833" s="582">
        <f>$M$10</f>
        <v>0</v>
      </c>
      <c r="N833" s="579">
        <f>$N$10</f>
        <v>0</v>
      </c>
      <c r="O833" s="582">
        <f>$O$10</f>
        <v>0</v>
      </c>
      <c r="P833" s="544">
        <f>$P$10</f>
        <v>0</v>
      </c>
      <c r="Q833" s="544">
        <f>$Q$10</f>
        <v>0</v>
      </c>
      <c r="R833" s="544">
        <f>$R$10</f>
        <v>0</v>
      </c>
      <c r="S833" s="544">
        <f>$S$10</f>
        <v>0</v>
      </c>
      <c r="T833" s="579">
        <f>$T$10</f>
        <v>0</v>
      </c>
      <c r="U833" s="582">
        <f>$U$10</f>
        <v>0</v>
      </c>
      <c r="V833" s="544">
        <f>$V$10</f>
        <v>0</v>
      </c>
      <c r="W833" s="579">
        <f>$W$10</f>
        <v>0</v>
      </c>
      <c r="AD833" s="11"/>
      <c r="AE833" s="11"/>
      <c r="AF833" s="11"/>
      <c r="AG833" s="11"/>
      <c r="AH833" s="11"/>
      <c r="AI833" s="11"/>
      <c r="AJ833" s="11"/>
      <c r="AL833" s="412"/>
      <c r="AM833" s="413"/>
      <c r="AN833" s="479"/>
      <c r="AO833" s="479"/>
      <c r="AP833" s="413"/>
      <c r="AQ833" s="413"/>
      <c r="AR833" s="479"/>
      <c r="AS833" s="482"/>
    </row>
    <row r="834" spans="2:45" ht="9" customHeight="1">
      <c r="B834" s="404"/>
      <c r="C834" s="404"/>
      <c r="D834" s="404"/>
      <c r="E834" s="404"/>
      <c r="F834" s="404"/>
      <c r="G834" s="404"/>
      <c r="H834" s="404"/>
      <c r="I834" s="404"/>
      <c r="J834" s="592"/>
      <c r="K834" s="580"/>
      <c r="L834" s="594"/>
      <c r="M834" s="583"/>
      <c r="N834" s="580"/>
      <c r="O834" s="583"/>
      <c r="P834" s="545"/>
      <c r="Q834" s="545"/>
      <c r="R834" s="545"/>
      <c r="S834" s="545"/>
      <c r="T834" s="580"/>
      <c r="U834" s="583"/>
      <c r="V834" s="545"/>
      <c r="W834" s="580"/>
      <c r="AD834" s="11"/>
      <c r="AE834" s="11"/>
      <c r="AF834" s="11"/>
      <c r="AG834" s="11"/>
      <c r="AH834" s="11"/>
      <c r="AI834" s="11"/>
      <c r="AJ834" s="11"/>
      <c r="AL834" s="414"/>
      <c r="AM834" s="415"/>
      <c r="AN834" s="480"/>
      <c r="AO834" s="480"/>
      <c r="AP834" s="415"/>
      <c r="AQ834" s="415"/>
      <c r="AR834" s="480"/>
      <c r="AS834" s="483"/>
    </row>
    <row r="835" spans="2:45" ht="6" customHeight="1">
      <c r="B835" s="406"/>
      <c r="C835" s="406"/>
      <c r="D835" s="406"/>
      <c r="E835" s="406"/>
      <c r="F835" s="406"/>
      <c r="G835" s="406"/>
      <c r="H835" s="406"/>
      <c r="I835" s="406"/>
      <c r="J835" s="592"/>
      <c r="K835" s="581"/>
      <c r="L835" s="595"/>
      <c r="M835" s="584"/>
      <c r="N835" s="581"/>
      <c r="O835" s="584"/>
      <c r="P835" s="546"/>
      <c r="Q835" s="546"/>
      <c r="R835" s="546"/>
      <c r="S835" s="546"/>
      <c r="T835" s="581"/>
      <c r="U835" s="584"/>
      <c r="V835" s="546"/>
      <c r="W835" s="581"/>
    </row>
    <row r="836" spans="2:45" ht="15" customHeight="1">
      <c r="B836" s="457" t="s">
        <v>36</v>
      </c>
      <c r="C836" s="458"/>
      <c r="D836" s="458"/>
      <c r="E836" s="458"/>
      <c r="F836" s="458"/>
      <c r="G836" s="458"/>
      <c r="H836" s="458"/>
      <c r="I836" s="459"/>
      <c r="J836" s="457" t="s">
        <v>6</v>
      </c>
      <c r="K836" s="458"/>
      <c r="L836" s="458"/>
      <c r="M836" s="458"/>
      <c r="N836" s="466"/>
      <c r="O836" s="469" t="s">
        <v>37</v>
      </c>
      <c r="P836" s="458"/>
      <c r="Q836" s="458"/>
      <c r="R836" s="458"/>
      <c r="S836" s="458"/>
      <c r="T836" s="458"/>
      <c r="U836" s="459"/>
      <c r="V836" s="272" t="s">
        <v>348</v>
      </c>
      <c r="W836" s="273"/>
      <c r="X836" s="273"/>
      <c r="Y836" s="472" t="s">
        <v>349</v>
      </c>
      <c r="Z836" s="472"/>
      <c r="AA836" s="472"/>
      <c r="AB836" s="472"/>
      <c r="AC836" s="472"/>
      <c r="AD836" s="472"/>
      <c r="AE836" s="472"/>
      <c r="AF836" s="472"/>
      <c r="AG836" s="472"/>
      <c r="AH836" s="472"/>
      <c r="AI836" s="273"/>
      <c r="AJ836" s="273"/>
      <c r="AK836" s="274"/>
      <c r="AL836" s="596" t="s">
        <v>310</v>
      </c>
      <c r="AM836" s="596"/>
      <c r="AN836" s="473" t="s">
        <v>350</v>
      </c>
      <c r="AO836" s="473"/>
      <c r="AP836" s="473"/>
      <c r="AQ836" s="473"/>
      <c r="AR836" s="473"/>
      <c r="AS836" s="474"/>
    </row>
    <row r="837" spans="2:45" ht="13.9" customHeight="1">
      <c r="B837" s="460"/>
      <c r="C837" s="461"/>
      <c r="D837" s="461"/>
      <c r="E837" s="461"/>
      <c r="F837" s="461"/>
      <c r="G837" s="461"/>
      <c r="H837" s="461"/>
      <c r="I837" s="462"/>
      <c r="J837" s="460"/>
      <c r="K837" s="461"/>
      <c r="L837" s="461"/>
      <c r="M837" s="461"/>
      <c r="N837" s="467"/>
      <c r="O837" s="470"/>
      <c r="P837" s="461"/>
      <c r="Q837" s="461"/>
      <c r="R837" s="461"/>
      <c r="S837" s="461"/>
      <c r="T837" s="461"/>
      <c r="U837" s="462"/>
      <c r="V837" s="420" t="s">
        <v>7</v>
      </c>
      <c r="W837" s="421"/>
      <c r="X837" s="421"/>
      <c r="Y837" s="422"/>
      <c r="Z837" s="426" t="s">
        <v>16</v>
      </c>
      <c r="AA837" s="427"/>
      <c r="AB837" s="427"/>
      <c r="AC837" s="428"/>
      <c r="AD837" s="432" t="s">
        <v>17</v>
      </c>
      <c r="AE837" s="433"/>
      <c r="AF837" s="433"/>
      <c r="AG837" s="434"/>
      <c r="AH837" s="660" t="s">
        <v>60</v>
      </c>
      <c r="AI837" s="478"/>
      <c r="AJ837" s="478"/>
      <c r="AK837" s="481"/>
      <c r="AL837" s="597" t="s">
        <v>38</v>
      </c>
      <c r="AM837" s="597"/>
      <c r="AN837" s="448" t="s">
        <v>19</v>
      </c>
      <c r="AO837" s="449"/>
      <c r="AP837" s="449"/>
      <c r="AQ837" s="449"/>
      <c r="AR837" s="450"/>
      <c r="AS837" s="451"/>
    </row>
    <row r="838" spans="2:45" ht="13.9" customHeight="1">
      <c r="B838" s="463"/>
      <c r="C838" s="464"/>
      <c r="D838" s="464"/>
      <c r="E838" s="464"/>
      <c r="F838" s="464"/>
      <c r="G838" s="464"/>
      <c r="H838" s="464"/>
      <c r="I838" s="465"/>
      <c r="J838" s="463"/>
      <c r="K838" s="464"/>
      <c r="L838" s="464"/>
      <c r="M838" s="464"/>
      <c r="N838" s="468"/>
      <c r="O838" s="471"/>
      <c r="P838" s="464"/>
      <c r="Q838" s="464"/>
      <c r="R838" s="464"/>
      <c r="S838" s="464"/>
      <c r="T838" s="464"/>
      <c r="U838" s="465"/>
      <c r="V838" s="423"/>
      <c r="W838" s="424"/>
      <c r="X838" s="424"/>
      <c r="Y838" s="425"/>
      <c r="Z838" s="429"/>
      <c r="AA838" s="430"/>
      <c r="AB838" s="430"/>
      <c r="AC838" s="431"/>
      <c r="AD838" s="435"/>
      <c r="AE838" s="436"/>
      <c r="AF838" s="436"/>
      <c r="AG838" s="437"/>
      <c r="AH838" s="661"/>
      <c r="AI838" s="480"/>
      <c r="AJ838" s="480"/>
      <c r="AK838" s="483"/>
      <c r="AL838" s="598"/>
      <c r="AM838" s="598"/>
      <c r="AN838" s="454"/>
      <c r="AO838" s="454"/>
      <c r="AP838" s="454"/>
      <c r="AQ838" s="454"/>
      <c r="AR838" s="454"/>
      <c r="AS838" s="455"/>
    </row>
    <row r="839" spans="2:45" ht="18" customHeight="1">
      <c r="B839" s="653" t="e">
        <f>'報告書（事業主控）記載用'!#REF!</f>
        <v>#REF!</v>
      </c>
      <c r="C839" s="654"/>
      <c r="D839" s="654"/>
      <c r="E839" s="654"/>
      <c r="F839" s="654"/>
      <c r="G839" s="654"/>
      <c r="H839" s="654"/>
      <c r="I839" s="655"/>
      <c r="J839" s="653" t="e">
        <f>'報告書（事業主控）記載用'!#REF!</f>
        <v>#REF!</v>
      </c>
      <c r="K839" s="654"/>
      <c r="L839" s="654"/>
      <c r="M839" s="654"/>
      <c r="N839" s="656"/>
      <c r="O839" s="277" t="e">
        <f>'報告書（事業主控）記載用'!#REF!</f>
        <v>#REF!</v>
      </c>
      <c r="P839" s="278" t="s">
        <v>31</v>
      </c>
      <c r="Q839" s="277" t="e">
        <f>'報告書（事業主控）記載用'!#REF!</f>
        <v>#REF!</v>
      </c>
      <c r="R839" s="278" t="s">
        <v>32</v>
      </c>
      <c r="S839" s="277" t="e">
        <f>'報告書（事業主控）記載用'!#REF!</f>
        <v>#REF!</v>
      </c>
      <c r="T839" s="506" t="s">
        <v>33</v>
      </c>
      <c r="U839" s="506"/>
      <c r="V839" s="633" t="e">
        <f>'報告書（事業主控）記載用'!#REF!</f>
        <v>#REF!</v>
      </c>
      <c r="W839" s="634"/>
      <c r="X839" s="634"/>
      <c r="Y839" s="279" t="s">
        <v>8</v>
      </c>
      <c r="Z839" s="285"/>
      <c r="AA839" s="286"/>
      <c r="AB839" s="286"/>
      <c r="AC839" s="279" t="s">
        <v>8</v>
      </c>
      <c r="AD839" s="285"/>
      <c r="AE839" s="286"/>
      <c r="AF839" s="286"/>
      <c r="AG839" s="279" t="s">
        <v>8</v>
      </c>
      <c r="AH839" s="657" t="e">
        <f>'報告書（事業主控）記載用'!#REF!</f>
        <v>#REF!</v>
      </c>
      <c r="AI839" s="658"/>
      <c r="AJ839" s="658"/>
      <c r="AK839" s="659"/>
      <c r="AL839" s="285"/>
      <c r="AM839" s="287"/>
      <c r="AN839" s="630" t="e">
        <f>'報告書（事業主控）記載用'!#REF!</f>
        <v>#REF!</v>
      </c>
      <c r="AO839" s="631"/>
      <c r="AP839" s="631"/>
      <c r="AQ839" s="631"/>
      <c r="AR839" s="631"/>
      <c r="AS839" s="282" t="s">
        <v>8</v>
      </c>
    </row>
    <row r="840" spans="2:45" ht="18" customHeight="1">
      <c r="B840" s="647"/>
      <c r="C840" s="648"/>
      <c r="D840" s="648"/>
      <c r="E840" s="648"/>
      <c r="F840" s="648"/>
      <c r="G840" s="648"/>
      <c r="H840" s="648"/>
      <c r="I840" s="649"/>
      <c r="J840" s="647"/>
      <c r="K840" s="648"/>
      <c r="L840" s="648"/>
      <c r="M840" s="648"/>
      <c r="N840" s="651"/>
      <c r="O840" s="33" t="e">
        <f>'報告書（事業主控）記載用'!#REF!</f>
        <v>#REF!</v>
      </c>
      <c r="P840" s="237" t="s">
        <v>31</v>
      </c>
      <c r="Q840" s="33" t="e">
        <f>'報告書（事業主控）記載用'!#REF!</f>
        <v>#REF!</v>
      </c>
      <c r="R840" s="237" t="s">
        <v>32</v>
      </c>
      <c r="S840" s="33" t="e">
        <f>'報告書（事業主控）記載用'!#REF!</f>
        <v>#REF!</v>
      </c>
      <c r="T840" s="652" t="s">
        <v>34</v>
      </c>
      <c r="U840" s="652"/>
      <c r="V840" s="623" t="e">
        <f>'報告書（事業主控）記載用'!#REF!</f>
        <v>#REF!</v>
      </c>
      <c r="W840" s="624"/>
      <c r="X840" s="624"/>
      <c r="Y840" s="624"/>
      <c r="Z840" s="623" t="e">
        <f>'報告書（事業主控）記載用'!#REF!</f>
        <v>#REF!</v>
      </c>
      <c r="AA840" s="624"/>
      <c r="AB840" s="624"/>
      <c r="AC840" s="624"/>
      <c r="AD840" s="623" t="e">
        <f>'報告書（事業主控）記載用'!#REF!</f>
        <v>#REF!</v>
      </c>
      <c r="AE840" s="624"/>
      <c r="AF840" s="624"/>
      <c r="AG840" s="624"/>
      <c r="AH840" s="623" t="e">
        <f>'報告書（事業主控）記載用'!#REF!</f>
        <v>#REF!</v>
      </c>
      <c r="AI840" s="624"/>
      <c r="AJ840" s="624"/>
      <c r="AK840" s="626"/>
      <c r="AL840" s="494" t="e">
        <f>'報告書（事業主控）記載用'!#REF!</f>
        <v>#REF!</v>
      </c>
      <c r="AM840" s="625"/>
      <c r="AN840" s="623" t="e">
        <f>'報告書（事業主控）記載用'!#REF!</f>
        <v>#REF!</v>
      </c>
      <c r="AO840" s="624"/>
      <c r="AP840" s="624"/>
      <c r="AQ840" s="624"/>
      <c r="AR840" s="624"/>
      <c r="AS840" s="240"/>
    </row>
    <row r="841" spans="2:45" ht="18" customHeight="1">
      <c r="B841" s="644" t="e">
        <f>'報告書（事業主控）記載用'!#REF!</f>
        <v>#REF!</v>
      </c>
      <c r="C841" s="645"/>
      <c r="D841" s="645"/>
      <c r="E841" s="645"/>
      <c r="F841" s="645"/>
      <c r="G841" s="645"/>
      <c r="H841" s="645"/>
      <c r="I841" s="646"/>
      <c r="J841" s="644" t="e">
        <f>'報告書（事業主控）記載用'!#REF!</f>
        <v>#REF!</v>
      </c>
      <c r="K841" s="645"/>
      <c r="L841" s="645"/>
      <c r="M841" s="645"/>
      <c r="N841" s="650"/>
      <c r="O841" s="32" t="e">
        <f>'報告書（事業主控）記載用'!#REF!</f>
        <v>#REF!</v>
      </c>
      <c r="P841" s="11" t="s">
        <v>31</v>
      </c>
      <c r="Q841" s="32" t="e">
        <f>'報告書（事業主控）記載用'!#REF!</f>
        <v>#REF!</v>
      </c>
      <c r="R841" s="11" t="s">
        <v>32</v>
      </c>
      <c r="S841" s="32" t="e">
        <f>'報告書（事業主控）記載用'!#REF!</f>
        <v>#REF!</v>
      </c>
      <c r="T841" s="512" t="s">
        <v>33</v>
      </c>
      <c r="U841" s="512"/>
      <c r="V841" s="633" t="e">
        <f>'報告書（事業主控）記載用'!#REF!</f>
        <v>#REF!</v>
      </c>
      <c r="W841" s="634"/>
      <c r="X841" s="634"/>
      <c r="Y841" s="284"/>
      <c r="Z841" s="285"/>
      <c r="AA841" s="286"/>
      <c r="AB841" s="286"/>
      <c r="AC841" s="284"/>
      <c r="AD841" s="285"/>
      <c r="AE841" s="286"/>
      <c r="AF841" s="286"/>
      <c r="AG841" s="284"/>
      <c r="AH841" s="630" t="e">
        <f>'報告書（事業主控）記載用'!#REF!</f>
        <v>#REF!</v>
      </c>
      <c r="AI841" s="631"/>
      <c r="AJ841" s="631"/>
      <c r="AK841" s="632"/>
      <c r="AL841" s="285"/>
      <c r="AM841" s="287"/>
      <c r="AN841" s="630" t="e">
        <f>'報告書（事業主控）記載用'!#REF!</f>
        <v>#REF!</v>
      </c>
      <c r="AO841" s="631"/>
      <c r="AP841" s="631"/>
      <c r="AQ841" s="631"/>
      <c r="AR841" s="631"/>
      <c r="AS841" s="288"/>
    </row>
    <row r="842" spans="2:45" ht="18" customHeight="1">
      <c r="B842" s="647"/>
      <c r="C842" s="648"/>
      <c r="D842" s="648"/>
      <c r="E842" s="648"/>
      <c r="F842" s="648"/>
      <c r="G842" s="648"/>
      <c r="H842" s="648"/>
      <c r="I842" s="649"/>
      <c r="J842" s="647"/>
      <c r="K842" s="648"/>
      <c r="L842" s="648"/>
      <c r="M842" s="648"/>
      <c r="N842" s="651"/>
      <c r="O842" s="33" t="e">
        <f>'報告書（事業主控）記載用'!#REF!</f>
        <v>#REF!</v>
      </c>
      <c r="P842" s="237" t="s">
        <v>31</v>
      </c>
      <c r="Q842" s="33" t="e">
        <f>'報告書（事業主控）記載用'!#REF!</f>
        <v>#REF!</v>
      </c>
      <c r="R842" s="237" t="s">
        <v>32</v>
      </c>
      <c r="S842" s="33" t="e">
        <f>'報告書（事業主控）記載用'!#REF!</f>
        <v>#REF!</v>
      </c>
      <c r="T842" s="652" t="s">
        <v>34</v>
      </c>
      <c r="U842" s="652"/>
      <c r="V842" s="627" t="e">
        <f>'報告書（事業主控）記載用'!#REF!</f>
        <v>#REF!</v>
      </c>
      <c r="W842" s="628"/>
      <c r="X842" s="628"/>
      <c r="Y842" s="628"/>
      <c r="Z842" s="627" t="e">
        <f>'報告書（事業主控）記載用'!#REF!</f>
        <v>#REF!</v>
      </c>
      <c r="AA842" s="628"/>
      <c r="AB842" s="628"/>
      <c r="AC842" s="628"/>
      <c r="AD842" s="627" t="e">
        <f>'報告書（事業主控）記載用'!#REF!</f>
        <v>#REF!</v>
      </c>
      <c r="AE842" s="628"/>
      <c r="AF842" s="628"/>
      <c r="AG842" s="628"/>
      <c r="AH842" s="627" t="e">
        <f>'報告書（事業主控）記載用'!#REF!</f>
        <v>#REF!</v>
      </c>
      <c r="AI842" s="628"/>
      <c r="AJ842" s="628"/>
      <c r="AK842" s="629"/>
      <c r="AL842" s="494" t="e">
        <f>'報告書（事業主控）記載用'!#REF!</f>
        <v>#REF!</v>
      </c>
      <c r="AM842" s="625"/>
      <c r="AN842" s="623" t="e">
        <f>'報告書（事業主控）記載用'!#REF!</f>
        <v>#REF!</v>
      </c>
      <c r="AO842" s="624"/>
      <c r="AP842" s="624"/>
      <c r="AQ842" s="624"/>
      <c r="AR842" s="624"/>
      <c r="AS842" s="240"/>
    </row>
    <row r="843" spans="2:45" ht="18" customHeight="1">
      <c r="B843" s="644" t="e">
        <f>'報告書（事業主控）記載用'!#REF!</f>
        <v>#REF!</v>
      </c>
      <c r="C843" s="645"/>
      <c r="D843" s="645"/>
      <c r="E843" s="645"/>
      <c r="F843" s="645"/>
      <c r="G843" s="645"/>
      <c r="H843" s="645"/>
      <c r="I843" s="646"/>
      <c r="J843" s="644" t="e">
        <f>'報告書（事業主控）記載用'!#REF!</f>
        <v>#REF!</v>
      </c>
      <c r="K843" s="645"/>
      <c r="L843" s="645"/>
      <c r="M843" s="645"/>
      <c r="N843" s="650"/>
      <c r="O843" s="32" t="e">
        <f>'報告書（事業主控）記載用'!#REF!</f>
        <v>#REF!</v>
      </c>
      <c r="P843" s="11" t="s">
        <v>31</v>
      </c>
      <c r="Q843" s="32" t="e">
        <f>'報告書（事業主控）記載用'!#REF!</f>
        <v>#REF!</v>
      </c>
      <c r="R843" s="11" t="s">
        <v>32</v>
      </c>
      <c r="S843" s="32" t="e">
        <f>'報告書（事業主控）記載用'!#REF!</f>
        <v>#REF!</v>
      </c>
      <c r="T843" s="512" t="s">
        <v>33</v>
      </c>
      <c r="U843" s="512"/>
      <c r="V843" s="633" t="e">
        <f>'報告書（事業主控）記載用'!#REF!</f>
        <v>#REF!</v>
      </c>
      <c r="W843" s="634"/>
      <c r="X843" s="634"/>
      <c r="Y843" s="284"/>
      <c r="Z843" s="285"/>
      <c r="AA843" s="286"/>
      <c r="AB843" s="286"/>
      <c r="AC843" s="284"/>
      <c r="AD843" s="285"/>
      <c r="AE843" s="286"/>
      <c r="AF843" s="286"/>
      <c r="AG843" s="284"/>
      <c r="AH843" s="630" t="e">
        <f>'報告書（事業主控）記載用'!#REF!</f>
        <v>#REF!</v>
      </c>
      <c r="AI843" s="631"/>
      <c r="AJ843" s="631"/>
      <c r="AK843" s="632"/>
      <c r="AL843" s="285"/>
      <c r="AM843" s="287"/>
      <c r="AN843" s="630" t="e">
        <f>'報告書（事業主控）記載用'!#REF!</f>
        <v>#REF!</v>
      </c>
      <c r="AO843" s="631"/>
      <c r="AP843" s="631"/>
      <c r="AQ843" s="631"/>
      <c r="AR843" s="631"/>
      <c r="AS843" s="288"/>
    </row>
    <row r="844" spans="2:45" ht="18" customHeight="1">
      <c r="B844" s="647"/>
      <c r="C844" s="648"/>
      <c r="D844" s="648"/>
      <c r="E844" s="648"/>
      <c r="F844" s="648"/>
      <c r="G844" s="648"/>
      <c r="H844" s="648"/>
      <c r="I844" s="649"/>
      <c r="J844" s="647"/>
      <c r="K844" s="648"/>
      <c r="L844" s="648"/>
      <c r="M844" s="648"/>
      <c r="N844" s="651"/>
      <c r="O844" s="33" t="e">
        <f>'報告書（事業主控）記載用'!#REF!</f>
        <v>#REF!</v>
      </c>
      <c r="P844" s="237" t="s">
        <v>31</v>
      </c>
      <c r="Q844" s="33" t="e">
        <f>'報告書（事業主控）記載用'!#REF!</f>
        <v>#REF!</v>
      </c>
      <c r="R844" s="237" t="s">
        <v>32</v>
      </c>
      <c r="S844" s="33" t="e">
        <f>'報告書（事業主控）記載用'!#REF!</f>
        <v>#REF!</v>
      </c>
      <c r="T844" s="652" t="s">
        <v>34</v>
      </c>
      <c r="U844" s="652"/>
      <c r="V844" s="627" t="e">
        <f>'報告書（事業主控）記載用'!#REF!</f>
        <v>#REF!</v>
      </c>
      <c r="W844" s="628"/>
      <c r="X844" s="628"/>
      <c r="Y844" s="628"/>
      <c r="Z844" s="627" t="e">
        <f>'報告書（事業主控）記載用'!#REF!</f>
        <v>#REF!</v>
      </c>
      <c r="AA844" s="628"/>
      <c r="AB844" s="628"/>
      <c r="AC844" s="628"/>
      <c r="AD844" s="627" t="e">
        <f>'報告書（事業主控）記載用'!#REF!</f>
        <v>#REF!</v>
      </c>
      <c r="AE844" s="628"/>
      <c r="AF844" s="628"/>
      <c r="AG844" s="628"/>
      <c r="AH844" s="627" t="e">
        <f>'報告書（事業主控）記載用'!#REF!</f>
        <v>#REF!</v>
      </c>
      <c r="AI844" s="628"/>
      <c r="AJ844" s="628"/>
      <c r="AK844" s="629"/>
      <c r="AL844" s="494" t="e">
        <f>'報告書（事業主控）記載用'!#REF!</f>
        <v>#REF!</v>
      </c>
      <c r="AM844" s="625"/>
      <c r="AN844" s="623" t="e">
        <f>'報告書（事業主控）記載用'!#REF!</f>
        <v>#REF!</v>
      </c>
      <c r="AO844" s="624"/>
      <c r="AP844" s="624"/>
      <c r="AQ844" s="624"/>
      <c r="AR844" s="624"/>
      <c r="AS844" s="240"/>
    </row>
    <row r="845" spans="2:45" ht="18" customHeight="1">
      <c r="B845" s="644" t="e">
        <f>'報告書（事業主控）記載用'!#REF!</f>
        <v>#REF!</v>
      </c>
      <c r="C845" s="645"/>
      <c r="D845" s="645"/>
      <c r="E845" s="645"/>
      <c r="F845" s="645"/>
      <c r="G845" s="645"/>
      <c r="H845" s="645"/>
      <c r="I845" s="646"/>
      <c r="J845" s="644" t="e">
        <f>'報告書（事業主控）記載用'!#REF!</f>
        <v>#REF!</v>
      </c>
      <c r="K845" s="645"/>
      <c r="L845" s="645"/>
      <c r="M845" s="645"/>
      <c r="N845" s="650"/>
      <c r="O845" s="32" t="e">
        <f>'報告書（事業主控）記載用'!#REF!</f>
        <v>#REF!</v>
      </c>
      <c r="P845" s="11" t="s">
        <v>31</v>
      </c>
      <c r="Q845" s="32" t="e">
        <f>'報告書（事業主控）記載用'!#REF!</f>
        <v>#REF!</v>
      </c>
      <c r="R845" s="11" t="s">
        <v>32</v>
      </c>
      <c r="S845" s="32" t="e">
        <f>'報告書（事業主控）記載用'!#REF!</f>
        <v>#REF!</v>
      </c>
      <c r="T845" s="512" t="s">
        <v>33</v>
      </c>
      <c r="U845" s="512"/>
      <c r="V845" s="633" t="e">
        <f>'報告書（事業主控）記載用'!#REF!</f>
        <v>#REF!</v>
      </c>
      <c r="W845" s="634"/>
      <c r="X845" s="634"/>
      <c r="Y845" s="284"/>
      <c r="Z845" s="285"/>
      <c r="AA845" s="286"/>
      <c r="AB845" s="286"/>
      <c r="AC845" s="284"/>
      <c r="AD845" s="285"/>
      <c r="AE845" s="286"/>
      <c r="AF845" s="286"/>
      <c r="AG845" s="284"/>
      <c r="AH845" s="630" t="e">
        <f>'報告書（事業主控）記載用'!#REF!</f>
        <v>#REF!</v>
      </c>
      <c r="AI845" s="631"/>
      <c r="AJ845" s="631"/>
      <c r="AK845" s="632"/>
      <c r="AL845" s="285"/>
      <c r="AM845" s="287"/>
      <c r="AN845" s="630" t="e">
        <f>'報告書（事業主控）記載用'!#REF!</f>
        <v>#REF!</v>
      </c>
      <c r="AO845" s="631"/>
      <c r="AP845" s="631"/>
      <c r="AQ845" s="631"/>
      <c r="AR845" s="631"/>
      <c r="AS845" s="288"/>
    </row>
    <row r="846" spans="2:45" ht="18" customHeight="1">
      <c r="B846" s="647"/>
      <c r="C846" s="648"/>
      <c r="D846" s="648"/>
      <c r="E846" s="648"/>
      <c r="F846" s="648"/>
      <c r="G846" s="648"/>
      <c r="H846" s="648"/>
      <c r="I846" s="649"/>
      <c r="J846" s="647"/>
      <c r="K846" s="648"/>
      <c r="L846" s="648"/>
      <c r="M846" s="648"/>
      <c r="N846" s="651"/>
      <c r="O846" s="33" t="e">
        <f>'報告書（事業主控）記載用'!#REF!</f>
        <v>#REF!</v>
      </c>
      <c r="P846" s="237" t="s">
        <v>31</v>
      </c>
      <c r="Q846" s="33" t="e">
        <f>'報告書（事業主控）記載用'!#REF!</f>
        <v>#REF!</v>
      </c>
      <c r="R846" s="237" t="s">
        <v>32</v>
      </c>
      <c r="S846" s="33" t="e">
        <f>'報告書（事業主控）記載用'!#REF!</f>
        <v>#REF!</v>
      </c>
      <c r="T846" s="652" t="s">
        <v>34</v>
      </c>
      <c r="U846" s="652"/>
      <c r="V846" s="627" t="e">
        <f>'報告書（事業主控）記載用'!#REF!</f>
        <v>#REF!</v>
      </c>
      <c r="W846" s="628"/>
      <c r="X846" s="628"/>
      <c r="Y846" s="628"/>
      <c r="Z846" s="627" t="e">
        <f>'報告書（事業主控）記載用'!#REF!</f>
        <v>#REF!</v>
      </c>
      <c r="AA846" s="628"/>
      <c r="AB846" s="628"/>
      <c r="AC846" s="628"/>
      <c r="AD846" s="627" t="e">
        <f>'報告書（事業主控）記載用'!#REF!</f>
        <v>#REF!</v>
      </c>
      <c r="AE846" s="628"/>
      <c r="AF846" s="628"/>
      <c r="AG846" s="628"/>
      <c r="AH846" s="627" t="e">
        <f>'報告書（事業主控）記載用'!#REF!</f>
        <v>#REF!</v>
      </c>
      <c r="AI846" s="628"/>
      <c r="AJ846" s="628"/>
      <c r="AK846" s="629"/>
      <c r="AL846" s="494" t="e">
        <f>'報告書（事業主控）記載用'!#REF!</f>
        <v>#REF!</v>
      </c>
      <c r="AM846" s="625"/>
      <c r="AN846" s="623" t="e">
        <f>'報告書（事業主控）記載用'!#REF!</f>
        <v>#REF!</v>
      </c>
      <c r="AO846" s="624"/>
      <c r="AP846" s="624"/>
      <c r="AQ846" s="624"/>
      <c r="AR846" s="624"/>
      <c r="AS846" s="240"/>
    </row>
    <row r="847" spans="2:45" ht="18" customHeight="1">
      <c r="B847" s="644" t="e">
        <f>'報告書（事業主控）記載用'!#REF!</f>
        <v>#REF!</v>
      </c>
      <c r="C847" s="645"/>
      <c r="D847" s="645"/>
      <c r="E847" s="645"/>
      <c r="F847" s="645"/>
      <c r="G847" s="645"/>
      <c r="H847" s="645"/>
      <c r="I847" s="646"/>
      <c r="J847" s="644" t="e">
        <f>'報告書（事業主控）記載用'!#REF!</f>
        <v>#REF!</v>
      </c>
      <c r="K847" s="645"/>
      <c r="L847" s="645"/>
      <c r="M847" s="645"/>
      <c r="N847" s="650"/>
      <c r="O847" s="32" t="e">
        <f>'報告書（事業主控）記載用'!#REF!</f>
        <v>#REF!</v>
      </c>
      <c r="P847" s="11" t="s">
        <v>31</v>
      </c>
      <c r="Q847" s="32" t="e">
        <f>'報告書（事業主控）記載用'!#REF!</f>
        <v>#REF!</v>
      </c>
      <c r="R847" s="11" t="s">
        <v>32</v>
      </c>
      <c r="S847" s="32" t="e">
        <f>'報告書（事業主控）記載用'!#REF!</f>
        <v>#REF!</v>
      </c>
      <c r="T847" s="512" t="s">
        <v>33</v>
      </c>
      <c r="U847" s="512"/>
      <c r="V847" s="633" t="e">
        <f>'報告書（事業主控）記載用'!#REF!</f>
        <v>#REF!</v>
      </c>
      <c r="W847" s="634"/>
      <c r="X847" s="634"/>
      <c r="Y847" s="284"/>
      <c r="Z847" s="285"/>
      <c r="AA847" s="286"/>
      <c r="AB847" s="286"/>
      <c r="AC847" s="284"/>
      <c r="AD847" s="285"/>
      <c r="AE847" s="286"/>
      <c r="AF847" s="286"/>
      <c r="AG847" s="284"/>
      <c r="AH847" s="630" t="e">
        <f>'報告書（事業主控）記載用'!#REF!</f>
        <v>#REF!</v>
      </c>
      <c r="AI847" s="631"/>
      <c r="AJ847" s="631"/>
      <c r="AK847" s="632"/>
      <c r="AL847" s="285"/>
      <c r="AM847" s="287"/>
      <c r="AN847" s="630" t="e">
        <f>'報告書（事業主控）記載用'!#REF!</f>
        <v>#REF!</v>
      </c>
      <c r="AO847" s="631"/>
      <c r="AP847" s="631"/>
      <c r="AQ847" s="631"/>
      <c r="AR847" s="631"/>
      <c r="AS847" s="288"/>
    </row>
    <row r="848" spans="2:45" ht="18" customHeight="1">
      <c r="B848" s="647"/>
      <c r="C848" s="648"/>
      <c r="D848" s="648"/>
      <c r="E848" s="648"/>
      <c r="F848" s="648"/>
      <c r="G848" s="648"/>
      <c r="H848" s="648"/>
      <c r="I848" s="649"/>
      <c r="J848" s="647"/>
      <c r="K848" s="648"/>
      <c r="L848" s="648"/>
      <c r="M848" s="648"/>
      <c r="N848" s="651"/>
      <c r="O848" s="33" t="e">
        <f>'報告書（事業主控）記載用'!#REF!</f>
        <v>#REF!</v>
      </c>
      <c r="P848" s="237" t="s">
        <v>31</v>
      </c>
      <c r="Q848" s="33" t="e">
        <f>'報告書（事業主控）記載用'!#REF!</f>
        <v>#REF!</v>
      </c>
      <c r="R848" s="237" t="s">
        <v>32</v>
      </c>
      <c r="S848" s="33" t="e">
        <f>'報告書（事業主控）記載用'!#REF!</f>
        <v>#REF!</v>
      </c>
      <c r="T848" s="652" t="s">
        <v>34</v>
      </c>
      <c r="U848" s="652"/>
      <c r="V848" s="627" t="e">
        <f>'報告書（事業主控）記載用'!#REF!</f>
        <v>#REF!</v>
      </c>
      <c r="W848" s="628"/>
      <c r="X848" s="628"/>
      <c r="Y848" s="628"/>
      <c r="Z848" s="627" t="e">
        <f>'報告書（事業主控）記載用'!#REF!</f>
        <v>#REF!</v>
      </c>
      <c r="AA848" s="628"/>
      <c r="AB848" s="628"/>
      <c r="AC848" s="628"/>
      <c r="AD848" s="627" t="e">
        <f>'報告書（事業主控）記載用'!#REF!</f>
        <v>#REF!</v>
      </c>
      <c r="AE848" s="628"/>
      <c r="AF848" s="628"/>
      <c r="AG848" s="628"/>
      <c r="AH848" s="627" t="e">
        <f>'報告書（事業主控）記載用'!#REF!</f>
        <v>#REF!</v>
      </c>
      <c r="AI848" s="628"/>
      <c r="AJ848" s="628"/>
      <c r="AK848" s="629"/>
      <c r="AL848" s="494" t="e">
        <f>'報告書（事業主控）記載用'!#REF!</f>
        <v>#REF!</v>
      </c>
      <c r="AM848" s="625"/>
      <c r="AN848" s="623" t="e">
        <f>'報告書（事業主控）記載用'!#REF!</f>
        <v>#REF!</v>
      </c>
      <c r="AO848" s="624"/>
      <c r="AP848" s="624"/>
      <c r="AQ848" s="624"/>
      <c r="AR848" s="624"/>
      <c r="AS848" s="240"/>
    </row>
    <row r="849" spans="2:45" ht="18" customHeight="1">
      <c r="B849" s="644" t="e">
        <f>'報告書（事業主控）記載用'!#REF!</f>
        <v>#REF!</v>
      </c>
      <c r="C849" s="645"/>
      <c r="D849" s="645"/>
      <c r="E849" s="645"/>
      <c r="F849" s="645"/>
      <c r="G849" s="645"/>
      <c r="H849" s="645"/>
      <c r="I849" s="646"/>
      <c r="J849" s="644" t="e">
        <f>'報告書（事業主控）記載用'!#REF!</f>
        <v>#REF!</v>
      </c>
      <c r="K849" s="645"/>
      <c r="L849" s="645"/>
      <c r="M849" s="645"/>
      <c r="N849" s="650"/>
      <c r="O849" s="32" t="e">
        <f>'報告書（事業主控）記載用'!#REF!</f>
        <v>#REF!</v>
      </c>
      <c r="P849" s="11" t="s">
        <v>31</v>
      </c>
      <c r="Q849" s="32" t="e">
        <f>'報告書（事業主控）記載用'!#REF!</f>
        <v>#REF!</v>
      </c>
      <c r="R849" s="11" t="s">
        <v>32</v>
      </c>
      <c r="S849" s="32" t="e">
        <f>'報告書（事業主控）記載用'!#REF!</f>
        <v>#REF!</v>
      </c>
      <c r="T849" s="512" t="s">
        <v>33</v>
      </c>
      <c r="U849" s="512"/>
      <c r="V849" s="633" t="e">
        <f>'報告書（事業主控）記載用'!#REF!</f>
        <v>#REF!</v>
      </c>
      <c r="W849" s="634"/>
      <c r="X849" s="634"/>
      <c r="Y849" s="284"/>
      <c r="Z849" s="285"/>
      <c r="AA849" s="286"/>
      <c r="AB849" s="286"/>
      <c r="AC849" s="284"/>
      <c r="AD849" s="285"/>
      <c r="AE849" s="286"/>
      <c r="AF849" s="286"/>
      <c r="AG849" s="284"/>
      <c r="AH849" s="630" t="e">
        <f>'報告書（事業主控）記載用'!#REF!</f>
        <v>#REF!</v>
      </c>
      <c r="AI849" s="631"/>
      <c r="AJ849" s="631"/>
      <c r="AK849" s="632"/>
      <c r="AL849" s="285"/>
      <c r="AM849" s="287"/>
      <c r="AN849" s="630" t="e">
        <f>'報告書（事業主控）記載用'!#REF!</f>
        <v>#REF!</v>
      </c>
      <c r="AO849" s="631"/>
      <c r="AP849" s="631"/>
      <c r="AQ849" s="631"/>
      <c r="AR849" s="631"/>
      <c r="AS849" s="288"/>
    </row>
    <row r="850" spans="2:45" ht="18" customHeight="1">
      <c r="B850" s="647"/>
      <c r="C850" s="648"/>
      <c r="D850" s="648"/>
      <c r="E850" s="648"/>
      <c r="F850" s="648"/>
      <c r="G850" s="648"/>
      <c r="H850" s="648"/>
      <c r="I850" s="649"/>
      <c r="J850" s="647"/>
      <c r="K850" s="648"/>
      <c r="L850" s="648"/>
      <c r="M850" s="648"/>
      <c r="N850" s="651"/>
      <c r="O850" s="33" t="e">
        <f>'報告書（事業主控）記載用'!#REF!</f>
        <v>#REF!</v>
      </c>
      <c r="P850" s="237" t="s">
        <v>31</v>
      </c>
      <c r="Q850" s="33" t="e">
        <f>'報告書（事業主控）記載用'!#REF!</f>
        <v>#REF!</v>
      </c>
      <c r="R850" s="237" t="s">
        <v>32</v>
      </c>
      <c r="S850" s="33" t="e">
        <f>'報告書（事業主控）記載用'!#REF!</f>
        <v>#REF!</v>
      </c>
      <c r="T850" s="652" t="s">
        <v>34</v>
      </c>
      <c r="U850" s="652"/>
      <c r="V850" s="627" t="e">
        <f>'報告書（事業主控）記載用'!#REF!</f>
        <v>#REF!</v>
      </c>
      <c r="W850" s="628"/>
      <c r="X850" s="628"/>
      <c r="Y850" s="628"/>
      <c r="Z850" s="627" t="e">
        <f>'報告書（事業主控）記載用'!#REF!</f>
        <v>#REF!</v>
      </c>
      <c r="AA850" s="628"/>
      <c r="AB850" s="628"/>
      <c r="AC850" s="628"/>
      <c r="AD850" s="627" t="e">
        <f>'報告書（事業主控）記載用'!#REF!</f>
        <v>#REF!</v>
      </c>
      <c r="AE850" s="628"/>
      <c r="AF850" s="628"/>
      <c r="AG850" s="628"/>
      <c r="AH850" s="627" t="e">
        <f>'報告書（事業主控）記載用'!#REF!</f>
        <v>#REF!</v>
      </c>
      <c r="AI850" s="628"/>
      <c r="AJ850" s="628"/>
      <c r="AK850" s="629"/>
      <c r="AL850" s="494" t="e">
        <f>'報告書（事業主控）記載用'!#REF!</f>
        <v>#REF!</v>
      </c>
      <c r="AM850" s="625"/>
      <c r="AN850" s="623" t="e">
        <f>'報告書（事業主控）記載用'!#REF!</f>
        <v>#REF!</v>
      </c>
      <c r="AO850" s="624"/>
      <c r="AP850" s="624"/>
      <c r="AQ850" s="624"/>
      <c r="AR850" s="624"/>
      <c r="AS850" s="240"/>
    </row>
    <row r="851" spans="2:45" ht="18" customHeight="1">
      <c r="B851" s="644" t="e">
        <f>'報告書（事業主控）記載用'!#REF!</f>
        <v>#REF!</v>
      </c>
      <c r="C851" s="645"/>
      <c r="D851" s="645"/>
      <c r="E851" s="645"/>
      <c r="F851" s="645"/>
      <c r="G851" s="645"/>
      <c r="H851" s="645"/>
      <c r="I851" s="646"/>
      <c r="J851" s="644" t="e">
        <f>'報告書（事業主控）記載用'!#REF!</f>
        <v>#REF!</v>
      </c>
      <c r="K851" s="645"/>
      <c r="L851" s="645"/>
      <c r="M851" s="645"/>
      <c r="N851" s="650"/>
      <c r="O851" s="32" t="e">
        <f>'報告書（事業主控）記載用'!#REF!</f>
        <v>#REF!</v>
      </c>
      <c r="P851" s="11" t="s">
        <v>31</v>
      </c>
      <c r="Q851" s="32" t="e">
        <f>'報告書（事業主控）記載用'!#REF!</f>
        <v>#REF!</v>
      </c>
      <c r="R851" s="11" t="s">
        <v>32</v>
      </c>
      <c r="S851" s="32" t="e">
        <f>'報告書（事業主控）記載用'!#REF!</f>
        <v>#REF!</v>
      </c>
      <c r="T851" s="512" t="s">
        <v>33</v>
      </c>
      <c r="U851" s="512"/>
      <c r="V851" s="633" t="e">
        <f>'報告書（事業主控）記載用'!#REF!</f>
        <v>#REF!</v>
      </c>
      <c r="W851" s="634"/>
      <c r="X851" s="634"/>
      <c r="Y851" s="284"/>
      <c r="Z851" s="285"/>
      <c r="AA851" s="286"/>
      <c r="AB851" s="286"/>
      <c r="AC851" s="284"/>
      <c r="AD851" s="285"/>
      <c r="AE851" s="286"/>
      <c r="AF851" s="286"/>
      <c r="AG851" s="284"/>
      <c r="AH851" s="630" t="e">
        <f>'報告書（事業主控）記載用'!#REF!</f>
        <v>#REF!</v>
      </c>
      <c r="AI851" s="631"/>
      <c r="AJ851" s="631"/>
      <c r="AK851" s="632"/>
      <c r="AL851" s="285"/>
      <c r="AM851" s="287"/>
      <c r="AN851" s="630" t="e">
        <f>'報告書（事業主控）記載用'!#REF!</f>
        <v>#REF!</v>
      </c>
      <c r="AO851" s="631"/>
      <c r="AP851" s="631"/>
      <c r="AQ851" s="631"/>
      <c r="AR851" s="631"/>
      <c r="AS851" s="288"/>
    </row>
    <row r="852" spans="2:45" ht="18" customHeight="1">
      <c r="B852" s="647"/>
      <c r="C852" s="648"/>
      <c r="D852" s="648"/>
      <c r="E852" s="648"/>
      <c r="F852" s="648"/>
      <c r="G852" s="648"/>
      <c r="H852" s="648"/>
      <c r="I852" s="649"/>
      <c r="J852" s="647"/>
      <c r="K852" s="648"/>
      <c r="L852" s="648"/>
      <c r="M852" s="648"/>
      <c r="N852" s="651"/>
      <c r="O852" s="33" t="e">
        <f>'報告書（事業主控）記載用'!#REF!</f>
        <v>#REF!</v>
      </c>
      <c r="P852" s="237" t="s">
        <v>31</v>
      </c>
      <c r="Q852" s="33" t="e">
        <f>'報告書（事業主控）記載用'!#REF!</f>
        <v>#REF!</v>
      </c>
      <c r="R852" s="237" t="s">
        <v>32</v>
      </c>
      <c r="S852" s="33" t="e">
        <f>'報告書（事業主控）記載用'!#REF!</f>
        <v>#REF!</v>
      </c>
      <c r="T852" s="652" t="s">
        <v>34</v>
      </c>
      <c r="U852" s="652"/>
      <c r="V852" s="627" t="e">
        <f>'報告書（事業主控）記載用'!#REF!</f>
        <v>#REF!</v>
      </c>
      <c r="W852" s="628"/>
      <c r="X852" s="628"/>
      <c r="Y852" s="628"/>
      <c r="Z852" s="627" t="e">
        <f>'報告書（事業主控）記載用'!#REF!</f>
        <v>#REF!</v>
      </c>
      <c r="AA852" s="628"/>
      <c r="AB852" s="628"/>
      <c r="AC852" s="628"/>
      <c r="AD852" s="627" t="e">
        <f>'報告書（事業主控）記載用'!#REF!</f>
        <v>#REF!</v>
      </c>
      <c r="AE852" s="628"/>
      <c r="AF852" s="628"/>
      <c r="AG852" s="628"/>
      <c r="AH852" s="627" t="e">
        <f>'報告書（事業主控）記載用'!#REF!</f>
        <v>#REF!</v>
      </c>
      <c r="AI852" s="628"/>
      <c r="AJ852" s="628"/>
      <c r="AK852" s="629"/>
      <c r="AL852" s="494" t="e">
        <f>'報告書（事業主控）記載用'!#REF!</f>
        <v>#REF!</v>
      </c>
      <c r="AM852" s="625"/>
      <c r="AN852" s="623" t="e">
        <f>'報告書（事業主控）記載用'!#REF!</f>
        <v>#REF!</v>
      </c>
      <c r="AO852" s="624"/>
      <c r="AP852" s="624"/>
      <c r="AQ852" s="624"/>
      <c r="AR852" s="624"/>
      <c r="AS852" s="240"/>
    </row>
    <row r="853" spans="2:45" ht="18" customHeight="1">
      <c r="B853" s="644" t="e">
        <f>'報告書（事業主控）記載用'!#REF!</f>
        <v>#REF!</v>
      </c>
      <c r="C853" s="645"/>
      <c r="D853" s="645"/>
      <c r="E853" s="645"/>
      <c r="F853" s="645"/>
      <c r="G853" s="645"/>
      <c r="H853" s="645"/>
      <c r="I853" s="646"/>
      <c r="J853" s="644" t="e">
        <f>'報告書（事業主控）記載用'!#REF!</f>
        <v>#REF!</v>
      </c>
      <c r="K853" s="645"/>
      <c r="L853" s="645"/>
      <c r="M853" s="645"/>
      <c r="N853" s="650"/>
      <c r="O853" s="32" t="e">
        <f>'報告書（事業主控）記載用'!#REF!</f>
        <v>#REF!</v>
      </c>
      <c r="P853" s="11" t="s">
        <v>31</v>
      </c>
      <c r="Q853" s="32" t="e">
        <f>'報告書（事業主控）記載用'!#REF!</f>
        <v>#REF!</v>
      </c>
      <c r="R853" s="11" t="s">
        <v>32</v>
      </c>
      <c r="S853" s="32" t="e">
        <f>'報告書（事業主控）記載用'!#REF!</f>
        <v>#REF!</v>
      </c>
      <c r="T853" s="512" t="s">
        <v>33</v>
      </c>
      <c r="U853" s="512"/>
      <c r="V853" s="633" t="e">
        <f>'報告書（事業主控）記載用'!#REF!</f>
        <v>#REF!</v>
      </c>
      <c r="W853" s="634"/>
      <c r="X853" s="634"/>
      <c r="Y853" s="284"/>
      <c r="Z853" s="285"/>
      <c r="AA853" s="286"/>
      <c r="AB853" s="286"/>
      <c r="AC853" s="284"/>
      <c r="AD853" s="285"/>
      <c r="AE853" s="286"/>
      <c r="AF853" s="286"/>
      <c r="AG853" s="284"/>
      <c r="AH853" s="630" t="e">
        <f>'報告書（事業主控）記載用'!#REF!</f>
        <v>#REF!</v>
      </c>
      <c r="AI853" s="631"/>
      <c r="AJ853" s="631"/>
      <c r="AK853" s="632"/>
      <c r="AL853" s="285"/>
      <c r="AM853" s="287"/>
      <c r="AN853" s="630" t="e">
        <f>'報告書（事業主控）記載用'!#REF!</f>
        <v>#REF!</v>
      </c>
      <c r="AO853" s="631"/>
      <c r="AP853" s="631"/>
      <c r="AQ853" s="631"/>
      <c r="AR853" s="631"/>
      <c r="AS853" s="288"/>
    </row>
    <row r="854" spans="2:45" ht="18" customHeight="1">
      <c r="B854" s="647"/>
      <c r="C854" s="648"/>
      <c r="D854" s="648"/>
      <c r="E854" s="648"/>
      <c r="F854" s="648"/>
      <c r="G854" s="648"/>
      <c r="H854" s="648"/>
      <c r="I854" s="649"/>
      <c r="J854" s="647"/>
      <c r="K854" s="648"/>
      <c r="L854" s="648"/>
      <c r="M854" s="648"/>
      <c r="N854" s="651"/>
      <c r="O854" s="33" t="e">
        <f>'報告書（事業主控）記載用'!#REF!</f>
        <v>#REF!</v>
      </c>
      <c r="P854" s="237" t="s">
        <v>31</v>
      </c>
      <c r="Q854" s="33" t="e">
        <f>'報告書（事業主控）記載用'!#REF!</f>
        <v>#REF!</v>
      </c>
      <c r="R854" s="237" t="s">
        <v>32</v>
      </c>
      <c r="S854" s="33" t="e">
        <f>'報告書（事業主控）記載用'!#REF!</f>
        <v>#REF!</v>
      </c>
      <c r="T854" s="652" t="s">
        <v>34</v>
      </c>
      <c r="U854" s="652"/>
      <c r="V854" s="627" t="e">
        <f>'報告書（事業主控）記載用'!#REF!</f>
        <v>#REF!</v>
      </c>
      <c r="W854" s="628"/>
      <c r="X854" s="628"/>
      <c r="Y854" s="628"/>
      <c r="Z854" s="627" t="e">
        <f>'報告書（事業主控）記載用'!#REF!</f>
        <v>#REF!</v>
      </c>
      <c r="AA854" s="628"/>
      <c r="AB854" s="628"/>
      <c r="AC854" s="628"/>
      <c r="AD854" s="627" t="e">
        <f>'報告書（事業主控）記載用'!#REF!</f>
        <v>#REF!</v>
      </c>
      <c r="AE854" s="628"/>
      <c r="AF854" s="628"/>
      <c r="AG854" s="628"/>
      <c r="AH854" s="627" t="e">
        <f>'報告書（事業主控）記載用'!#REF!</f>
        <v>#REF!</v>
      </c>
      <c r="AI854" s="628"/>
      <c r="AJ854" s="628"/>
      <c r="AK854" s="629"/>
      <c r="AL854" s="494" t="e">
        <f>'報告書（事業主控）記載用'!#REF!</f>
        <v>#REF!</v>
      </c>
      <c r="AM854" s="625"/>
      <c r="AN854" s="623" t="e">
        <f>'報告書（事業主控）記載用'!#REF!</f>
        <v>#REF!</v>
      </c>
      <c r="AO854" s="624"/>
      <c r="AP854" s="624"/>
      <c r="AQ854" s="624"/>
      <c r="AR854" s="624"/>
      <c r="AS854" s="240"/>
    </row>
    <row r="855" spans="2:45" ht="18" customHeight="1">
      <c r="B855" s="644" t="e">
        <f>'報告書（事業主控）記載用'!#REF!</f>
        <v>#REF!</v>
      </c>
      <c r="C855" s="645"/>
      <c r="D855" s="645"/>
      <c r="E855" s="645"/>
      <c r="F855" s="645"/>
      <c r="G855" s="645"/>
      <c r="H855" s="645"/>
      <c r="I855" s="646"/>
      <c r="J855" s="644" t="e">
        <f>'報告書（事業主控）記載用'!#REF!</f>
        <v>#REF!</v>
      </c>
      <c r="K855" s="645"/>
      <c r="L855" s="645"/>
      <c r="M855" s="645"/>
      <c r="N855" s="650"/>
      <c r="O855" s="32" t="e">
        <f>'報告書（事業主控）記載用'!#REF!</f>
        <v>#REF!</v>
      </c>
      <c r="P855" s="11" t="s">
        <v>31</v>
      </c>
      <c r="Q855" s="32" t="e">
        <f>'報告書（事業主控）記載用'!#REF!</f>
        <v>#REF!</v>
      </c>
      <c r="R855" s="11" t="s">
        <v>32</v>
      </c>
      <c r="S855" s="32" t="e">
        <f>'報告書（事業主控）記載用'!#REF!</f>
        <v>#REF!</v>
      </c>
      <c r="T855" s="512" t="s">
        <v>33</v>
      </c>
      <c r="U855" s="512"/>
      <c r="V855" s="633" t="e">
        <f>'報告書（事業主控）記載用'!#REF!</f>
        <v>#REF!</v>
      </c>
      <c r="W855" s="634"/>
      <c r="X855" s="634"/>
      <c r="Y855" s="284"/>
      <c r="Z855" s="285"/>
      <c r="AA855" s="286"/>
      <c r="AB855" s="286"/>
      <c r="AC855" s="284"/>
      <c r="AD855" s="285"/>
      <c r="AE855" s="286"/>
      <c r="AF855" s="286"/>
      <c r="AG855" s="284"/>
      <c r="AH855" s="630" t="e">
        <f>'報告書（事業主控）記載用'!#REF!</f>
        <v>#REF!</v>
      </c>
      <c r="AI855" s="631"/>
      <c r="AJ855" s="631"/>
      <c r="AK855" s="632"/>
      <c r="AL855" s="285"/>
      <c r="AM855" s="287"/>
      <c r="AN855" s="630" t="e">
        <f>'報告書（事業主控）記載用'!#REF!</f>
        <v>#REF!</v>
      </c>
      <c r="AO855" s="631"/>
      <c r="AP855" s="631"/>
      <c r="AQ855" s="631"/>
      <c r="AR855" s="631"/>
      <c r="AS855" s="288"/>
    </row>
    <row r="856" spans="2:45" ht="18" customHeight="1">
      <c r="B856" s="647"/>
      <c r="C856" s="648"/>
      <c r="D856" s="648"/>
      <c r="E856" s="648"/>
      <c r="F856" s="648"/>
      <c r="G856" s="648"/>
      <c r="H856" s="648"/>
      <c r="I856" s="649"/>
      <c r="J856" s="647"/>
      <c r="K856" s="648"/>
      <c r="L856" s="648"/>
      <c r="M856" s="648"/>
      <c r="N856" s="651"/>
      <c r="O856" s="33" t="e">
        <f>'報告書（事業主控）記載用'!#REF!</f>
        <v>#REF!</v>
      </c>
      <c r="P856" s="237" t="s">
        <v>31</v>
      </c>
      <c r="Q856" s="33" t="e">
        <f>'報告書（事業主控）記載用'!#REF!</f>
        <v>#REF!</v>
      </c>
      <c r="R856" s="237" t="s">
        <v>32</v>
      </c>
      <c r="S856" s="33" t="e">
        <f>'報告書（事業主控）記載用'!#REF!</f>
        <v>#REF!</v>
      </c>
      <c r="T856" s="652" t="s">
        <v>34</v>
      </c>
      <c r="U856" s="652"/>
      <c r="V856" s="627" t="e">
        <f>'報告書（事業主控）記載用'!#REF!</f>
        <v>#REF!</v>
      </c>
      <c r="W856" s="628"/>
      <c r="X856" s="628"/>
      <c r="Y856" s="628"/>
      <c r="Z856" s="627" t="e">
        <f>'報告書（事業主控）記載用'!#REF!</f>
        <v>#REF!</v>
      </c>
      <c r="AA856" s="628"/>
      <c r="AB856" s="628"/>
      <c r="AC856" s="628"/>
      <c r="AD856" s="627" t="e">
        <f>'報告書（事業主控）記載用'!#REF!</f>
        <v>#REF!</v>
      </c>
      <c r="AE856" s="628"/>
      <c r="AF856" s="628"/>
      <c r="AG856" s="628"/>
      <c r="AH856" s="627" t="e">
        <f>'報告書（事業主控）記載用'!#REF!</f>
        <v>#REF!</v>
      </c>
      <c r="AI856" s="628"/>
      <c r="AJ856" s="628"/>
      <c r="AK856" s="629"/>
      <c r="AL856" s="494" t="e">
        <f>'報告書（事業主控）記載用'!#REF!</f>
        <v>#REF!</v>
      </c>
      <c r="AM856" s="625"/>
      <c r="AN856" s="623" t="e">
        <f>'報告書（事業主控）記載用'!#REF!</f>
        <v>#REF!</v>
      </c>
      <c r="AO856" s="624"/>
      <c r="AP856" s="624"/>
      <c r="AQ856" s="624"/>
      <c r="AR856" s="624"/>
      <c r="AS856" s="240"/>
    </row>
    <row r="857" spans="2:45" ht="18" customHeight="1">
      <c r="B857" s="407" t="s">
        <v>337</v>
      </c>
      <c r="C857" s="518"/>
      <c r="D857" s="518"/>
      <c r="E857" s="519"/>
      <c r="F857" s="635" t="e">
        <f>'報告書（事業主控）記載用'!#REF!</f>
        <v>#REF!</v>
      </c>
      <c r="G857" s="636"/>
      <c r="H857" s="636"/>
      <c r="I857" s="636"/>
      <c r="J857" s="636"/>
      <c r="K857" s="636"/>
      <c r="L857" s="636"/>
      <c r="M857" s="636"/>
      <c r="N857" s="637"/>
      <c r="O857" s="407" t="s">
        <v>338</v>
      </c>
      <c r="P857" s="518"/>
      <c r="Q857" s="518"/>
      <c r="R857" s="518"/>
      <c r="S857" s="518"/>
      <c r="T857" s="518"/>
      <c r="U857" s="519"/>
      <c r="V857" s="630" t="e">
        <f>'報告書（事業主控）記載用'!#REF!</f>
        <v>#REF!</v>
      </c>
      <c r="W857" s="631"/>
      <c r="X857" s="631"/>
      <c r="Y857" s="632"/>
      <c r="Z857" s="285"/>
      <c r="AA857" s="286"/>
      <c r="AB857" s="286"/>
      <c r="AC857" s="284"/>
      <c r="AD857" s="285"/>
      <c r="AE857" s="286"/>
      <c r="AF857" s="286"/>
      <c r="AG857" s="284"/>
      <c r="AH857" s="630" t="e">
        <f>'報告書（事業主控）記載用'!#REF!</f>
        <v>#REF!</v>
      </c>
      <c r="AI857" s="631"/>
      <c r="AJ857" s="631"/>
      <c r="AK857" s="632"/>
      <c r="AL857" s="285"/>
      <c r="AM857" s="287"/>
      <c r="AN857" s="630" t="e">
        <f>'報告書（事業主控）記載用'!#REF!</f>
        <v>#REF!</v>
      </c>
      <c r="AO857" s="631"/>
      <c r="AP857" s="631"/>
      <c r="AQ857" s="631"/>
      <c r="AR857" s="631"/>
      <c r="AS857" s="288"/>
    </row>
    <row r="858" spans="2:45" ht="18" customHeight="1">
      <c r="B858" s="520"/>
      <c r="C858" s="521"/>
      <c r="D858" s="521"/>
      <c r="E858" s="522"/>
      <c r="F858" s="638"/>
      <c r="G858" s="639"/>
      <c r="H858" s="639"/>
      <c r="I858" s="639"/>
      <c r="J858" s="639"/>
      <c r="K858" s="639"/>
      <c r="L858" s="639"/>
      <c r="M858" s="639"/>
      <c r="N858" s="640"/>
      <c r="O858" s="520"/>
      <c r="P858" s="521"/>
      <c r="Q858" s="521"/>
      <c r="R858" s="521"/>
      <c r="S858" s="521"/>
      <c r="T858" s="521"/>
      <c r="U858" s="522"/>
      <c r="V858" s="513" t="e">
        <f>'報告書（事業主控）記載用'!#REF!</f>
        <v>#REF!</v>
      </c>
      <c r="W858" s="516"/>
      <c r="X858" s="516"/>
      <c r="Y858" s="534"/>
      <c r="Z858" s="513" t="e">
        <f>'報告書（事業主控）記載用'!#REF!</f>
        <v>#REF!</v>
      </c>
      <c r="AA858" s="514"/>
      <c r="AB858" s="514"/>
      <c r="AC858" s="515"/>
      <c r="AD858" s="513" t="e">
        <f>'報告書（事業主控）記載用'!#REF!</f>
        <v>#REF!</v>
      </c>
      <c r="AE858" s="514"/>
      <c r="AF858" s="514"/>
      <c r="AG858" s="515"/>
      <c r="AH858" s="513" t="e">
        <f>'報告書（事業主控）記載用'!#REF!</f>
        <v>#REF!</v>
      </c>
      <c r="AI858" s="492"/>
      <c r="AJ858" s="492"/>
      <c r="AK858" s="492"/>
      <c r="AL858" s="289"/>
      <c r="AM858" s="290"/>
      <c r="AN858" s="513" t="e">
        <f>'報告書（事業主控）記載用'!#REF!</f>
        <v>#REF!</v>
      </c>
      <c r="AO858" s="516"/>
      <c r="AP858" s="516"/>
      <c r="AQ858" s="516"/>
      <c r="AR858" s="516"/>
      <c r="AS858" s="291"/>
    </row>
    <row r="859" spans="2:45" ht="18" customHeight="1">
      <c r="B859" s="523"/>
      <c r="C859" s="524"/>
      <c r="D859" s="524"/>
      <c r="E859" s="525"/>
      <c r="F859" s="641"/>
      <c r="G859" s="642"/>
      <c r="H859" s="642"/>
      <c r="I859" s="642"/>
      <c r="J859" s="642"/>
      <c r="K859" s="642"/>
      <c r="L859" s="642"/>
      <c r="M859" s="642"/>
      <c r="N859" s="643"/>
      <c r="O859" s="523"/>
      <c r="P859" s="524"/>
      <c r="Q859" s="524"/>
      <c r="R859" s="524"/>
      <c r="S859" s="524"/>
      <c r="T859" s="524"/>
      <c r="U859" s="525"/>
      <c r="V859" s="623" t="e">
        <f>'報告書（事業主控）記載用'!#REF!</f>
        <v>#REF!</v>
      </c>
      <c r="W859" s="624"/>
      <c r="X859" s="624"/>
      <c r="Y859" s="626"/>
      <c r="Z859" s="623" t="e">
        <f>'報告書（事業主控）記載用'!#REF!</f>
        <v>#REF!</v>
      </c>
      <c r="AA859" s="624"/>
      <c r="AB859" s="624"/>
      <c r="AC859" s="626"/>
      <c r="AD859" s="623" t="e">
        <f>'報告書（事業主控）記載用'!#REF!</f>
        <v>#REF!</v>
      </c>
      <c r="AE859" s="624"/>
      <c r="AF859" s="624"/>
      <c r="AG859" s="626"/>
      <c r="AH859" s="623" t="e">
        <f>'報告書（事業主控）記載用'!#REF!</f>
        <v>#REF!</v>
      </c>
      <c r="AI859" s="624"/>
      <c r="AJ859" s="624"/>
      <c r="AK859" s="626"/>
      <c r="AL859" s="239"/>
      <c r="AM859" s="240"/>
      <c r="AN859" s="623" t="e">
        <f>'報告書（事業主控）記載用'!#REF!</f>
        <v>#REF!</v>
      </c>
      <c r="AO859" s="624"/>
      <c r="AP859" s="624"/>
      <c r="AQ859" s="624"/>
      <c r="AR859" s="624"/>
      <c r="AS859" s="240"/>
    </row>
    <row r="860" spans="2:45" ht="18" customHeight="1">
      <c r="AN860" s="622" t="e">
        <f>_xlfn.SINGLE('報告書（事業主控）記載用'!#REF!)</f>
        <v>#REF!</v>
      </c>
      <c r="AO860" s="622"/>
      <c r="AP860" s="622"/>
      <c r="AQ860" s="622"/>
      <c r="AR860" s="622"/>
    </row>
    <row r="861" spans="2:45" ht="31.9" customHeight="1">
      <c r="AN861" s="38"/>
      <c r="AO861" s="38"/>
      <c r="AP861" s="38"/>
      <c r="AQ861" s="38"/>
      <c r="AR861" s="38"/>
    </row>
    <row r="862" spans="2:45" ht="7.5" customHeight="1">
      <c r="X862" s="3"/>
      <c r="Y862" s="3"/>
    </row>
    <row r="863" spans="2:45" ht="10.5" customHeight="1">
      <c r="X863" s="3"/>
      <c r="Y863" s="3"/>
    </row>
    <row r="864" spans="2:45" ht="5.25" customHeight="1">
      <c r="X864" s="3"/>
      <c r="Y864" s="3"/>
    </row>
    <row r="865" spans="2:45" ht="5.25" customHeight="1">
      <c r="X865" s="3"/>
      <c r="Y865" s="3"/>
    </row>
    <row r="866" spans="2:45" ht="5.25" customHeight="1">
      <c r="X866" s="3"/>
      <c r="Y866" s="3"/>
    </row>
    <row r="867" spans="2:45" ht="5.25" customHeight="1">
      <c r="X867" s="3"/>
      <c r="Y867" s="3"/>
    </row>
    <row r="868" spans="2:45" ht="17.25" customHeight="1">
      <c r="B868" s="2" t="s">
        <v>35</v>
      </c>
      <c r="S868" s="9"/>
      <c r="T868" s="9"/>
      <c r="U868" s="9"/>
      <c r="V868" s="9"/>
      <c r="W868" s="9"/>
      <c r="AL868" s="26"/>
      <c r="AM868" s="26"/>
      <c r="AN868" s="26"/>
      <c r="AO868" s="26"/>
    </row>
    <row r="869" spans="2:45" ht="12.75" customHeight="1">
      <c r="M869" s="27"/>
      <c r="N869" s="27"/>
      <c r="O869" s="27"/>
      <c r="P869" s="27"/>
      <c r="Q869" s="27"/>
      <c r="R869" s="27"/>
      <c r="S869" s="27"/>
      <c r="T869" s="28"/>
      <c r="U869" s="28"/>
      <c r="V869" s="28"/>
      <c r="W869" s="28"/>
      <c r="X869" s="28"/>
      <c r="Y869" s="28"/>
      <c r="Z869" s="28"/>
      <c r="AA869" s="27"/>
      <c r="AB869" s="27"/>
      <c r="AC869" s="27"/>
      <c r="AL869" s="26"/>
      <c r="AM869" s="389" t="s">
        <v>267</v>
      </c>
      <c r="AN869" s="617"/>
      <c r="AO869" s="617"/>
      <c r="AP869" s="618"/>
    </row>
    <row r="870" spans="2:45" ht="12.75" customHeight="1">
      <c r="M870" s="27"/>
      <c r="N870" s="27"/>
      <c r="O870" s="27"/>
      <c r="P870" s="27"/>
      <c r="Q870" s="27"/>
      <c r="R870" s="27"/>
      <c r="S870" s="27"/>
      <c r="T870" s="28"/>
      <c r="U870" s="28"/>
      <c r="V870" s="28"/>
      <c r="W870" s="28"/>
      <c r="X870" s="28"/>
      <c r="Y870" s="28"/>
      <c r="Z870" s="28"/>
      <c r="AA870" s="27"/>
      <c r="AB870" s="27"/>
      <c r="AC870" s="27"/>
      <c r="AL870" s="26"/>
      <c r="AM870" s="619"/>
      <c r="AN870" s="620"/>
      <c r="AO870" s="620"/>
      <c r="AP870" s="621"/>
    </row>
    <row r="871" spans="2:45" ht="12.75" customHeight="1">
      <c r="M871" s="27"/>
      <c r="N871" s="27"/>
      <c r="O871" s="27"/>
      <c r="P871" s="27"/>
      <c r="Q871" s="27"/>
      <c r="R871" s="27"/>
      <c r="S871" s="27"/>
      <c r="T871" s="27"/>
      <c r="U871" s="27"/>
      <c r="V871" s="27"/>
      <c r="W871" s="27"/>
      <c r="X871" s="27"/>
      <c r="Y871" s="27"/>
      <c r="Z871" s="27"/>
      <c r="AA871" s="27"/>
      <c r="AB871" s="27"/>
      <c r="AC871" s="27"/>
      <c r="AL871" s="26"/>
      <c r="AM871" s="26"/>
      <c r="AN871" s="270"/>
      <c r="AO871" s="270"/>
    </row>
    <row r="872" spans="2:45" ht="6" customHeight="1">
      <c r="M872" s="27"/>
      <c r="N872" s="27"/>
      <c r="O872" s="27"/>
      <c r="P872" s="27"/>
      <c r="Q872" s="27"/>
      <c r="R872" s="27"/>
      <c r="S872" s="27"/>
      <c r="T872" s="27"/>
      <c r="U872" s="27"/>
      <c r="V872" s="27"/>
      <c r="W872" s="27"/>
      <c r="X872" s="27"/>
      <c r="Y872" s="27"/>
      <c r="Z872" s="27"/>
      <c r="AA872" s="27"/>
      <c r="AB872" s="27"/>
      <c r="AC872" s="27"/>
      <c r="AL872" s="26"/>
      <c r="AM872" s="26"/>
    </row>
    <row r="873" spans="2:45" ht="12.75" customHeight="1">
      <c r="B873" s="403" t="s">
        <v>2</v>
      </c>
      <c r="C873" s="404"/>
      <c r="D873" s="404"/>
      <c r="E873" s="404"/>
      <c r="F873" s="404"/>
      <c r="G873" s="404"/>
      <c r="H873" s="404"/>
      <c r="I873" s="404"/>
      <c r="J873" s="408" t="s">
        <v>10</v>
      </c>
      <c r="K873" s="408"/>
      <c r="L873" s="271" t="s">
        <v>3</v>
      </c>
      <c r="M873" s="408" t="s">
        <v>11</v>
      </c>
      <c r="N873" s="408"/>
      <c r="O873" s="409" t="s">
        <v>12</v>
      </c>
      <c r="P873" s="408"/>
      <c r="Q873" s="408"/>
      <c r="R873" s="408"/>
      <c r="S873" s="408"/>
      <c r="T873" s="408"/>
      <c r="U873" s="408" t="s">
        <v>13</v>
      </c>
      <c r="V873" s="408"/>
      <c r="W873" s="408"/>
      <c r="AD873" s="11"/>
      <c r="AE873" s="11"/>
      <c r="AF873" s="11"/>
      <c r="AG873" s="11"/>
      <c r="AH873" s="11"/>
      <c r="AI873" s="11"/>
      <c r="AJ873" s="11"/>
      <c r="AL873" s="543">
        <f>$AL$9</f>
        <v>0</v>
      </c>
      <c r="AM873" s="411"/>
      <c r="AN873" s="478" t="s">
        <v>4</v>
      </c>
      <c r="AO873" s="478"/>
      <c r="AP873" s="411">
        <v>22</v>
      </c>
      <c r="AQ873" s="411"/>
      <c r="AR873" s="478" t="s">
        <v>5</v>
      </c>
      <c r="AS873" s="481"/>
    </row>
    <row r="874" spans="2:45" ht="13.9" customHeight="1">
      <c r="B874" s="404"/>
      <c r="C874" s="404"/>
      <c r="D874" s="404"/>
      <c r="E874" s="404"/>
      <c r="F874" s="404"/>
      <c r="G874" s="404"/>
      <c r="H874" s="404"/>
      <c r="I874" s="404"/>
      <c r="J874" s="591">
        <f>$J$10</f>
        <v>0</v>
      </c>
      <c r="K874" s="579">
        <f>$K$10</f>
        <v>0</v>
      </c>
      <c r="L874" s="593">
        <f>$L$10</f>
        <v>0</v>
      </c>
      <c r="M874" s="582">
        <f>$M$10</f>
        <v>0</v>
      </c>
      <c r="N874" s="579">
        <f>$N$10</f>
        <v>0</v>
      </c>
      <c r="O874" s="582">
        <f>$O$10</f>
        <v>0</v>
      </c>
      <c r="P874" s="544">
        <f>$P$10</f>
        <v>0</v>
      </c>
      <c r="Q874" s="544">
        <f>$Q$10</f>
        <v>0</v>
      </c>
      <c r="R874" s="544">
        <f>$R$10</f>
        <v>0</v>
      </c>
      <c r="S874" s="544">
        <f>$S$10</f>
        <v>0</v>
      </c>
      <c r="T874" s="579">
        <f>$T$10</f>
        <v>0</v>
      </c>
      <c r="U874" s="582">
        <f>$U$10</f>
        <v>0</v>
      </c>
      <c r="V874" s="544">
        <f>$V$10</f>
        <v>0</v>
      </c>
      <c r="W874" s="579">
        <f>$W$10</f>
        <v>0</v>
      </c>
      <c r="AD874" s="11"/>
      <c r="AE874" s="11"/>
      <c r="AF874" s="11"/>
      <c r="AG874" s="11"/>
      <c r="AH874" s="11"/>
      <c r="AI874" s="11"/>
      <c r="AJ874" s="11"/>
      <c r="AL874" s="412"/>
      <c r="AM874" s="413"/>
      <c r="AN874" s="479"/>
      <c r="AO874" s="479"/>
      <c r="AP874" s="413"/>
      <c r="AQ874" s="413"/>
      <c r="AR874" s="479"/>
      <c r="AS874" s="482"/>
    </row>
    <row r="875" spans="2:45" ht="9" customHeight="1">
      <c r="B875" s="404"/>
      <c r="C875" s="404"/>
      <c r="D875" s="404"/>
      <c r="E875" s="404"/>
      <c r="F875" s="404"/>
      <c r="G875" s="404"/>
      <c r="H875" s="404"/>
      <c r="I875" s="404"/>
      <c r="J875" s="592"/>
      <c r="K875" s="580"/>
      <c r="L875" s="594"/>
      <c r="M875" s="583"/>
      <c r="N875" s="580"/>
      <c r="O875" s="583"/>
      <c r="P875" s="545"/>
      <c r="Q875" s="545"/>
      <c r="R875" s="545"/>
      <c r="S875" s="545"/>
      <c r="T875" s="580"/>
      <c r="U875" s="583"/>
      <c r="V875" s="545"/>
      <c r="W875" s="580"/>
      <c r="AD875" s="11"/>
      <c r="AE875" s="11"/>
      <c r="AF875" s="11"/>
      <c r="AG875" s="11"/>
      <c r="AH875" s="11"/>
      <c r="AI875" s="11"/>
      <c r="AJ875" s="11"/>
      <c r="AL875" s="414"/>
      <c r="AM875" s="415"/>
      <c r="AN875" s="480"/>
      <c r="AO875" s="480"/>
      <c r="AP875" s="415"/>
      <c r="AQ875" s="415"/>
      <c r="AR875" s="480"/>
      <c r="AS875" s="483"/>
    </row>
    <row r="876" spans="2:45" ht="6" customHeight="1">
      <c r="B876" s="406"/>
      <c r="C876" s="406"/>
      <c r="D876" s="406"/>
      <c r="E876" s="406"/>
      <c r="F876" s="406"/>
      <c r="G876" s="406"/>
      <c r="H876" s="406"/>
      <c r="I876" s="406"/>
      <c r="J876" s="592"/>
      <c r="K876" s="581"/>
      <c r="L876" s="595"/>
      <c r="M876" s="584"/>
      <c r="N876" s="581"/>
      <c r="O876" s="584"/>
      <c r="P876" s="546"/>
      <c r="Q876" s="546"/>
      <c r="R876" s="546"/>
      <c r="S876" s="546"/>
      <c r="T876" s="581"/>
      <c r="U876" s="584"/>
      <c r="V876" s="546"/>
      <c r="W876" s="581"/>
    </row>
    <row r="877" spans="2:45" ht="15" customHeight="1">
      <c r="B877" s="457" t="s">
        <v>36</v>
      </c>
      <c r="C877" s="458"/>
      <c r="D877" s="458"/>
      <c r="E877" s="458"/>
      <c r="F877" s="458"/>
      <c r="G877" s="458"/>
      <c r="H877" s="458"/>
      <c r="I877" s="459"/>
      <c r="J877" s="457" t="s">
        <v>6</v>
      </c>
      <c r="K877" s="458"/>
      <c r="L877" s="458"/>
      <c r="M877" s="458"/>
      <c r="N877" s="466"/>
      <c r="O877" s="469" t="s">
        <v>37</v>
      </c>
      <c r="P877" s="458"/>
      <c r="Q877" s="458"/>
      <c r="R877" s="458"/>
      <c r="S877" s="458"/>
      <c r="T877" s="458"/>
      <c r="U877" s="459"/>
      <c r="V877" s="272" t="s">
        <v>348</v>
      </c>
      <c r="W877" s="273"/>
      <c r="X877" s="273"/>
      <c r="Y877" s="472" t="s">
        <v>349</v>
      </c>
      <c r="Z877" s="472"/>
      <c r="AA877" s="472"/>
      <c r="AB877" s="472"/>
      <c r="AC877" s="472"/>
      <c r="AD877" s="472"/>
      <c r="AE877" s="472"/>
      <c r="AF877" s="472"/>
      <c r="AG877" s="472"/>
      <c r="AH877" s="472"/>
      <c r="AI877" s="273"/>
      <c r="AJ877" s="273"/>
      <c r="AK877" s="274"/>
      <c r="AL877" s="596" t="s">
        <v>310</v>
      </c>
      <c r="AM877" s="596"/>
      <c r="AN877" s="473" t="s">
        <v>350</v>
      </c>
      <c r="AO877" s="473"/>
      <c r="AP877" s="473"/>
      <c r="AQ877" s="473"/>
      <c r="AR877" s="473"/>
      <c r="AS877" s="474"/>
    </row>
    <row r="878" spans="2:45" ht="13.9" customHeight="1">
      <c r="B878" s="460"/>
      <c r="C878" s="461"/>
      <c r="D878" s="461"/>
      <c r="E878" s="461"/>
      <c r="F878" s="461"/>
      <c r="G878" s="461"/>
      <c r="H878" s="461"/>
      <c r="I878" s="462"/>
      <c r="J878" s="460"/>
      <c r="K878" s="461"/>
      <c r="L878" s="461"/>
      <c r="M878" s="461"/>
      <c r="N878" s="467"/>
      <c r="O878" s="470"/>
      <c r="P878" s="461"/>
      <c r="Q878" s="461"/>
      <c r="R878" s="461"/>
      <c r="S878" s="461"/>
      <c r="T878" s="461"/>
      <c r="U878" s="462"/>
      <c r="V878" s="420" t="s">
        <v>7</v>
      </c>
      <c r="W878" s="421"/>
      <c r="X878" s="421"/>
      <c r="Y878" s="422"/>
      <c r="Z878" s="426" t="s">
        <v>16</v>
      </c>
      <c r="AA878" s="427"/>
      <c r="AB878" s="427"/>
      <c r="AC878" s="428"/>
      <c r="AD878" s="432" t="s">
        <v>17</v>
      </c>
      <c r="AE878" s="433"/>
      <c r="AF878" s="433"/>
      <c r="AG878" s="434"/>
      <c r="AH878" s="660" t="s">
        <v>60</v>
      </c>
      <c r="AI878" s="478"/>
      <c r="AJ878" s="478"/>
      <c r="AK878" s="481"/>
      <c r="AL878" s="597" t="s">
        <v>38</v>
      </c>
      <c r="AM878" s="597"/>
      <c r="AN878" s="448" t="s">
        <v>19</v>
      </c>
      <c r="AO878" s="449"/>
      <c r="AP878" s="449"/>
      <c r="AQ878" s="449"/>
      <c r="AR878" s="450"/>
      <c r="AS878" s="451"/>
    </row>
    <row r="879" spans="2:45" ht="13.9" customHeight="1">
      <c r="B879" s="463"/>
      <c r="C879" s="464"/>
      <c r="D879" s="464"/>
      <c r="E879" s="464"/>
      <c r="F879" s="464"/>
      <c r="G879" s="464"/>
      <c r="H879" s="464"/>
      <c r="I879" s="465"/>
      <c r="J879" s="463"/>
      <c r="K879" s="464"/>
      <c r="L879" s="464"/>
      <c r="M879" s="464"/>
      <c r="N879" s="468"/>
      <c r="O879" s="471"/>
      <c r="P879" s="464"/>
      <c r="Q879" s="464"/>
      <c r="R879" s="464"/>
      <c r="S879" s="464"/>
      <c r="T879" s="464"/>
      <c r="U879" s="465"/>
      <c r="V879" s="423"/>
      <c r="W879" s="424"/>
      <c r="X879" s="424"/>
      <c r="Y879" s="425"/>
      <c r="Z879" s="429"/>
      <c r="AA879" s="430"/>
      <c r="AB879" s="430"/>
      <c r="AC879" s="431"/>
      <c r="AD879" s="435"/>
      <c r="AE879" s="436"/>
      <c r="AF879" s="436"/>
      <c r="AG879" s="437"/>
      <c r="AH879" s="661"/>
      <c r="AI879" s="480"/>
      <c r="AJ879" s="480"/>
      <c r="AK879" s="483"/>
      <c r="AL879" s="598"/>
      <c r="AM879" s="598"/>
      <c r="AN879" s="454"/>
      <c r="AO879" s="454"/>
      <c r="AP879" s="454"/>
      <c r="AQ879" s="454"/>
      <c r="AR879" s="454"/>
      <c r="AS879" s="455"/>
    </row>
    <row r="880" spans="2:45" ht="18" customHeight="1">
      <c r="B880" s="653" t="e">
        <f>'報告書（事業主控）記載用'!#REF!</f>
        <v>#REF!</v>
      </c>
      <c r="C880" s="654"/>
      <c r="D880" s="654"/>
      <c r="E880" s="654"/>
      <c r="F880" s="654"/>
      <c r="G880" s="654"/>
      <c r="H880" s="654"/>
      <c r="I880" s="655"/>
      <c r="J880" s="653" t="e">
        <f>'報告書（事業主控）記載用'!#REF!</f>
        <v>#REF!</v>
      </c>
      <c r="K880" s="654"/>
      <c r="L880" s="654"/>
      <c r="M880" s="654"/>
      <c r="N880" s="656"/>
      <c r="O880" s="277" t="e">
        <f>'報告書（事業主控）記載用'!#REF!</f>
        <v>#REF!</v>
      </c>
      <c r="P880" s="278" t="s">
        <v>31</v>
      </c>
      <c r="Q880" s="277" t="e">
        <f>'報告書（事業主控）記載用'!#REF!</f>
        <v>#REF!</v>
      </c>
      <c r="R880" s="278" t="s">
        <v>32</v>
      </c>
      <c r="S880" s="277" t="e">
        <f>'報告書（事業主控）記載用'!#REF!</f>
        <v>#REF!</v>
      </c>
      <c r="T880" s="506" t="s">
        <v>33</v>
      </c>
      <c r="U880" s="506"/>
      <c r="V880" s="633" t="e">
        <f>'報告書（事業主控）記載用'!#REF!</f>
        <v>#REF!</v>
      </c>
      <c r="W880" s="634"/>
      <c r="X880" s="634"/>
      <c r="Y880" s="279" t="s">
        <v>8</v>
      </c>
      <c r="Z880" s="285"/>
      <c r="AA880" s="286"/>
      <c r="AB880" s="286"/>
      <c r="AC880" s="279" t="s">
        <v>8</v>
      </c>
      <c r="AD880" s="285"/>
      <c r="AE880" s="286"/>
      <c r="AF880" s="286"/>
      <c r="AG880" s="279" t="s">
        <v>8</v>
      </c>
      <c r="AH880" s="657" t="e">
        <f>'報告書（事業主控）記載用'!#REF!</f>
        <v>#REF!</v>
      </c>
      <c r="AI880" s="658"/>
      <c r="AJ880" s="658"/>
      <c r="AK880" s="659"/>
      <c r="AL880" s="285"/>
      <c r="AM880" s="287"/>
      <c r="AN880" s="630" t="e">
        <f>'報告書（事業主控）記載用'!#REF!</f>
        <v>#REF!</v>
      </c>
      <c r="AO880" s="631"/>
      <c r="AP880" s="631"/>
      <c r="AQ880" s="631"/>
      <c r="AR880" s="631"/>
      <c r="AS880" s="282" t="s">
        <v>8</v>
      </c>
    </row>
    <row r="881" spans="2:45" ht="18" customHeight="1">
      <c r="B881" s="647"/>
      <c r="C881" s="648"/>
      <c r="D881" s="648"/>
      <c r="E881" s="648"/>
      <c r="F881" s="648"/>
      <c r="G881" s="648"/>
      <c r="H881" s="648"/>
      <c r="I881" s="649"/>
      <c r="J881" s="647"/>
      <c r="K881" s="648"/>
      <c r="L881" s="648"/>
      <c r="M881" s="648"/>
      <c r="N881" s="651"/>
      <c r="O881" s="33" t="e">
        <f>'報告書（事業主控）記載用'!#REF!</f>
        <v>#REF!</v>
      </c>
      <c r="P881" s="237" t="s">
        <v>31</v>
      </c>
      <c r="Q881" s="33" t="e">
        <f>'報告書（事業主控）記載用'!#REF!</f>
        <v>#REF!</v>
      </c>
      <c r="R881" s="237" t="s">
        <v>32</v>
      </c>
      <c r="S881" s="33" t="e">
        <f>'報告書（事業主控）記載用'!#REF!</f>
        <v>#REF!</v>
      </c>
      <c r="T881" s="652" t="s">
        <v>34</v>
      </c>
      <c r="U881" s="652"/>
      <c r="V881" s="623" t="e">
        <f>'報告書（事業主控）記載用'!#REF!</f>
        <v>#REF!</v>
      </c>
      <c r="W881" s="624"/>
      <c r="X881" s="624"/>
      <c r="Y881" s="624"/>
      <c r="Z881" s="623" t="e">
        <f>'報告書（事業主控）記載用'!#REF!</f>
        <v>#REF!</v>
      </c>
      <c r="AA881" s="624"/>
      <c r="AB881" s="624"/>
      <c r="AC881" s="624"/>
      <c r="AD881" s="623" t="e">
        <f>'報告書（事業主控）記載用'!#REF!</f>
        <v>#REF!</v>
      </c>
      <c r="AE881" s="624"/>
      <c r="AF881" s="624"/>
      <c r="AG881" s="624"/>
      <c r="AH881" s="623" t="e">
        <f>'報告書（事業主控）記載用'!#REF!</f>
        <v>#REF!</v>
      </c>
      <c r="AI881" s="624"/>
      <c r="AJ881" s="624"/>
      <c r="AK881" s="626"/>
      <c r="AL881" s="494" t="e">
        <f>'報告書（事業主控）記載用'!#REF!</f>
        <v>#REF!</v>
      </c>
      <c r="AM881" s="625"/>
      <c r="AN881" s="623" t="e">
        <f>'報告書（事業主控）記載用'!#REF!</f>
        <v>#REF!</v>
      </c>
      <c r="AO881" s="624"/>
      <c r="AP881" s="624"/>
      <c r="AQ881" s="624"/>
      <c r="AR881" s="624"/>
      <c r="AS881" s="240"/>
    </row>
    <row r="882" spans="2:45" ht="18" customHeight="1">
      <c r="B882" s="644" t="e">
        <f>'報告書（事業主控）記載用'!#REF!</f>
        <v>#REF!</v>
      </c>
      <c r="C882" s="645"/>
      <c r="D882" s="645"/>
      <c r="E882" s="645"/>
      <c r="F882" s="645"/>
      <c r="G882" s="645"/>
      <c r="H882" s="645"/>
      <c r="I882" s="646"/>
      <c r="J882" s="644" t="e">
        <f>'報告書（事業主控）記載用'!#REF!</f>
        <v>#REF!</v>
      </c>
      <c r="K882" s="645"/>
      <c r="L882" s="645"/>
      <c r="M882" s="645"/>
      <c r="N882" s="650"/>
      <c r="O882" s="32" t="e">
        <f>'報告書（事業主控）記載用'!#REF!</f>
        <v>#REF!</v>
      </c>
      <c r="P882" s="11" t="s">
        <v>31</v>
      </c>
      <c r="Q882" s="32" t="e">
        <f>'報告書（事業主控）記載用'!#REF!</f>
        <v>#REF!</v>
      </c>
      <c r="R882" s="11" t="s">
        <v>32</v>
      </c>
      <c r="S882" s="32" t="e">
        <f>'報告書（事業主控）記載用'!#REF!</f>
        <v>#REF!</v>
      </c>
      <c r="T882" s="512" t="s">
        <v>33</v>
      </c>
      <c r="U882" s="512"/>
      <c r="V882" s="633" t="e">
        <f>'報告書（事業主控）記載用'!#REF!</f>
        <v>#REF!</v>
      </c>
      <c r="W882" s="634"/>
      <c r="X882" s="634"/>
      <c r="Y882" s="284"/>
      <c r="Z882" s="285"/>
      <c r="AA882" s="286"/>
      <c r="AB882" s="286"/>
      <c r="AC882" s="284"/>
      <c r="AD882" s="285"/>
      <c r="AE882" s="286"/>
      <c r="AF882" s="286"/>
      <c r="AG882" s="284"/>
      <c r="AH882" s="630" t="e">
        <f>'報告書（事業主控）記載用'!#REF!</f>
        <v>#REF!</v>
      </c>
      <c r="AI882" s="631"/>
      <c r="AJ882" s="631"/>
      <c r="AK882" s="632"/>
      <c r="AL882" s="285"/>
      <c r="AM882" s="287"/>
      <c r="AN882" s="630" t="e">
        <f>'報告書（事業主控）記載用'!#REF!</f>
        <v>#REF!</v>
      </c>
      <c r="AO882" s="631"/>
      <c r="AP882" s="631"/>
      <c r="AQ882" s="631"/>
      <c r="AR882" s="631"/>
      <c r="AS882" s="288"/>
    </row>
    <row r="883" spans="2:45" ht="18" customHeight="1">
      <c r="B883" s="647"/>
      <c r="C883" s="648"/>
      <c r="D883" s="648"/>
      <c r="E883" s="648"/>
      <c r="F883" s="648"/>
      <c r="G883" s="648"/>
      <c r="H883" s="648"/>
      <c r="I883" s="649"/>
      <c r="J883" s="647"/>
      <c r="K883" s="648"/>
      <c r="L883" s="648"/>
      <c r="M883" s="648"/>
      <c r="N883" s="651"/>
      <c r="O883" s="33" t="e">
        <f>'報告書（事業主控）記載用'!#REF!</f>
        <v>#REF!</v>
      </c>
      <c r="P883" s="237" t="s">
        <v>31</v>
      </c>
      <c r="Q883" s="33" t="e">
        <f>'報告書（事業主控）記載用'!#REF!</f>
        <v>#REF!</v>
      </c>
      <c r="R883" s="237" t="s">
        <v>32</v>
      </c>
      <c r="S883" s="33" t="e">
        <f>'報告書（事業主控）記載用'!#REF!</f>
        <v>#REF!</v>
      </c>
      <c r="T883" s="652" t="s">
        <v>34</v>
      </c>
      <c r="U883" s="652"/>
      <c r="V883" s="627" t="e">
        <f>'報告書（事業主控）記載用'!#REF!</f>
        <v>#REF!</v>
      </c>
      <c r="W883" s="628"/>
      <c r="X883" s="628"/>
      <c r="Y883" s="628"/>
      <c r="Z883" s="627" t="e">
        <f>'報告書（事業主控）記載用'!#REF!</f>
        <v>#REF!</v>
      </c>
      <c r="AA883" s="628"/>
      <c r="AB883" s="628"/>
      <c r="AC883" s="628"/>
      <c r="AD883" s="627" t="e">
        <f>'報告書（事業主控）記載用'!#REF!</f>
        <v>#REF!</v>
      </c>
      <c r="AE883" s="628"/>
      <c r="AF883" s="628"/>
      <c r="AG883" s="628"/>
      <c r="AH883" s="627" t="e">
        <f>'報告書（事業主控）記載用'!#REF!</f>
        <v>#REF!</v>
      </c>
      <c r="AI883" s="628"/>
      <c r="AJ883" s="628"/>
      <c r="AK883" s="629"/>
      <c r="AL883" s="494" t="e">
        <f>'報告書（事業主控）記載用'!#REF!</f>
        <v>#REF!</v>
      </c>
      <c r="AM883" s="625"/>
      <c r="AN883" s="623" t="e">
        <f>'報告書（事業主控）記載用'!#REF!</f>
        <v>#REF!</v>
      </c>
      <c r="AO883" s="624"/>
      <c r="AP883" s="624"/>
      <c r="AQ883" s="624"/>
      <c r="AR883" s="624"/>
      <c r="AS883" s="240"/>
    </row>
    <row r="884" spans="2:45" ht="18" customHeight="1">
      <c r="B884" s="644" t="e">
        <f>'報告書（事業主控）記載用'!#REF!</f>
        <v>#REF!</v>
      </c>
      <c r="C884" s="645"/>
      <c r="D884" s="645"/>
      <c r="E884" s="645"/>
      <c r="F884" s="645"/>
      <c r="G884" s="645"/>
      <c r="H884" s="645"/>
      <c r="I884" s="646"/>
      <c r="J884" s="644" t="e">
        <f>'報告書（事業主控）記載用'!#REF!</f>
        <v>#REF!</v>
      </c>
      <c r="K884" s="645"/>
      <c r="L884" s="645"/>
      <c r="M884" s="645"/>
      <c r="N884" s="650"/>
      <c r="O884" s="32" t="e">
        <f>'報告書（事業主控）記載用'!#REF!</f>
        <v>#REF!</v>
      </c>
      <c r="P884" s="11" t="s">
        <v>31</v>
      </c>
      <c r="Q884" s="32" t="e">
        <f>'報告書（事業主控）記載用'!#REF!</f>
        <v>#REF!</v>
      </c>
      <c r="R884" s="11" t="s">
        <v>32</v>
      </c>
      <c r="S884" s="32" t="e">
        <f>'報告書（事業主控）記載用'!#REF!</f>
        <v>#REF!</v>
      </c>
      <c r="T884" s="512" t="s">
        <v>33</v>
      </c>
      <c r="U884" s="512"/>
      <c r="V884" s="633" t="e">
        <f>'報告書（事業主控）記載用'!#REF!</f>
        <v>#REF!</v>
      </c>
      <c r="W884" s="634"/>
      <c r="X884" s="634"/>
      <c r="Y884" s="284"/>
      <c r="Z884" s="285"/>
      <c r="AA884" s="286"/>
      <c r="AB884" s="286"/>
      <c r="AC884" s="284"/>
      <c r="AD884" s="285"/>
      <c r="AE884" s="286"/>
      <c r="AF884" s="286"/>
      <c r="AG884" s="284"/>
      <c r="AH884" s="630" t="e">
        <f>'報告書（事業主控）記載用'!#REF!</f>
        <v>#REF!</v>
      </c>
      <c r="AI884" s="631"/>
      <c r="AJ884" s="631"/>
      <c r="AK884" s="632"/>
      <c r="AL884" s="285"/>
      <c r="AM884" s="287"/>
      <c r="AN884" s="630" t="e">
        <f>'報告書（事業主控）記載用'!#REF!</f>
        <v>#REF!</v>
      </c>
      <c r="AO884" s="631"/>
      <c r="AP884" s="631"/>
      <c r="AQ884" s="631"/>
      <c r="AR884" s="631"/>
      <c r="AS884" s="288"/>
    </row>
    <row r="885" spans="2:45" ht="18" customHeight="1">
      <c r="B885" s="647"/>
      <c r="C885" s="648"/>
      <c r="D885" s="648"/>
      <c r="E885" s="648"/>
      <c r="F885" s="648"/>
      <c r="G885" s="648"/>
      <c r="H885" s="648"/>
      <c r="I885" s="649"/>
      <c r="J885" s="647"/>
      <c r="K885" s="648"/>
      <c r="L885" s="648"/>
      <c r="M885" s="648"/>
      <c r="N885" s="651"/>
      <c r="O885" s="33" t="e">
        <f>'報告書（事業主控）記載用'!#REF!</f>
        <v>#REF!</v>
      </c>
      <c r="P885" s="237" t="s">
        <v>31</v>
      </c>
      <c r="Q885" s="33" t="e">
        <f>'報告書（事業主控）記載用'!#REF!</f>
        <v>#REF!</v>
      </c>
      <c r="R885" s="237" t="s">
        <v>32</v>
      </c>
      <c r="S885" s="33" t="e">
        <f>'報告書（事業主控）記載用'!#REF!</f>
        <v>#REF!</v>
      </c>
      <c r="T885" s="652" t="s">
        <v>34</v>
      </c>
      <c r="U885" s="652"/>
      <c r="V885" s="627" t="e">
        <f>'報告書（事業主控）記載用'!#REF!</f>
        <v>#REF!</v>
      </c>
      <c r="W885" s="628"/>
      <c r="X885" s="628"/>
      <c r="Y885" s="628"/>
      <c r="Z885" s="627" t="e">
        <f>'報告書（事業主控）記載用'!#REF!</f>
        <v>#REF!</v>
      </c>
      <c r="AA885" s="628"/>
      <c r="AB885" s="628"/>
      <c r="AC885" s="628"/>
      <c r="AD885" s="627" t="e">
        <f>'報告書（事業主控）記載用'!#REF!</f>
        <v>#REF!</v>
      </c>
      <c r="AE885" s="628"/>
      <c r="AF885" s="628"/>
      <c r="AG885" s="628"/>
      <c r="AH885" s="627" t="e">
        <f>'報告書（事業主控）記載用'!#REF!</f>
        <v>#REF!</v>
      </c>
      <c r="AI885" s="628"/>
      <c r="AJ885" s="628"/>
      <c r="AK885" s="629"/>
      <c r="AL885" s="494" t="e">
        <f>'報告書（事業主控）記載用'!#REF!</f>
        <v>#REF!</v>
      </c>
      <c r="AM885" s="625"/>
      <c r="AN885" s="623" t="e">
        <f>'報告書（事業主控）記載用'!#REF!</f>
        <v>#REF!</v>
      </c>
      <c r="AO885" s="624"/>
      <c r="AP885" s="624"/>
      <c r="AQ885" s="624"/>
      <c r="AR885" s="624"/>
      <c r="AS885" s="240"/>
    </row>
    <row r="886" spans="2:45" ht="18" customHeight="1">
      <c r="B886" s="644" t="e">
        <f>'報告書（事業主控）記載用'!#REF!</f>
        <v>#REF!</v>
      </c>
      <c r="C886" s="645"/>
      <c r="D886" s="645"/>
      <c r="E886" s="645"/>
      <c r="F886" s="645"/>
      <c r="G886" s="645"/>
      <c r="H886" s="645"/>
      <c r="I886" s="646"/>
      <c r="J886" s="644" t="e">
        <f>'報告書（事業主控）記載用'!#REF!</f>
        <v>#REF!</v>
      </c>
      <c r="K886" s="645"/>
      <c r="L886" s="645"/>
      <c r="M886" s="645"/>
      <c r="N886" s="650"/>
      <c r="O886" s="32" t="e">
        <f>'報告書（事業主控）記載用'!#REF!</f>
        <v>#REF!</v>
      </c>
      <c r="P886" s="11" t="s">
        <v>31</v>
      </c>
      <c r="Q886" s="32" t="e">
        <f>'報告書（事業主控）記載用'!#REF!</f>
        <v>#REF!</v>
      </c>
      <c r="R886" s="11" t="s">
        <v>32</v>
      </c>
      <c r="S886" s="32" t="e">
        <f>'報告書（事業主控）記載用'!#REF!</f>
        <v>#REF!</v>
      </c>
      <c r="T886" s="512" t="s">
        <v>33</v>
      </c>
      <c r="U886" s="512"/>
      <c r="V886" s="633" t="e">
        <f>'報告書（事業主控）記載用'!#REF!</f>
        <v>#REF!</v>
      </c>
      <c r="W886" s="634"/>
      <c r="X886" s="634"/>
      <c r="Y886" s="284"/>
      <c r="Z886" s="285"/>
      <c r="AA886" s="286"/>
      <c r="AB886" s="286"/>
      <c r="AC886" s="284"/>
      <c r="AD886" s="285"/>
      <c r="AE886" s="286"/>
      <c r="AF886" s="286"/>
      <c r="AG886" s="284"/>
      <c r="AH886" s="630" t="e">
        <f>'報告書（事業主控）記載用'!#REF!</f>
        <v>#REF!</v>
      </c>
      <c r="AI886" s="631"/>
      <c r="AJ886" s="631"/>
      <c r="AK886" s="632"/>
      <c r="AL886" s="285"/>
      <c r="AM886" s="287"/>
      <c r="AN886" s="630" t="e">
        <f>'報告書（事業主控）記載用'!#REF!</f>
        <v>#REF!</v>
      </c>
      <c r="AO886" s="631"/>
      <c r="AP886" s="631"/>
      <c r="AQ886" s="631"/>
      <c r="AR886" s="631"/>
      <c r="AS886" s="288"/>
    </row>
    <row r="887" spans="2:45" ht="18" customHeight="1">
      <c r="B887" s="647"/>
      <c r="C887" s="648"/>
      <c r="D887" s="648"/>
      <c r="E887" s="648"/>
      <c r="F887" s="648"/>
      <c r="G887" s="648"/>
      <c r="H887" s="648"/>
      <c r="I887" s="649"/>
      <c r="J887" s="647"/>
      <c r="K887" s="648"/>
      <c r="L887" s="648"/>
      <c r="M887" s="648"/>
      <c r="N887" s="651"/>
      <c r="O887" s="33" t="e">
        <f>'報告書（事業主控）記載用'!#REF!</f>
        <v>#REF!</v>
      </c>
      <c r="P887" s="237" t="s">
        <v>31</v>
      </c>
      <c r="Q887" s="33" t="e">
        <f>'報告書（事業主控）記載用'!#REF!</f>
        <v>#REF!</v>
      </c>
      <c r="R887" s="237" t="s">
        <v>32</v>
      </c>
      <c r="S887" s="33" t="e">
        <f>'報告書（事業主控）記載用'!#REF!</f>
        <v>#REF!</v>
      </c>
      <c r="T887" s="652" t="s">
        <v>34</v>
      </c>
      <c r="U887" s="652"/>
      <c r="V887" s="627" t="e">
        <f>'報告書（事業主控）記載用'!#REF!</f>
        <v>#REF!</v>
      </c>
      <c r="W887" s="628"/>
      <c r="X887" s="628"/>
      <c r="Y887" s="628"/>
      <c r="Z887" s="627" t="e">
        <f>'報告書（事業主控）記載用'!#REF!</f>
        <v>#REF!</v>
      </c>
      <c r="AA887" s="628"/>
      <c r="AB887" s="628"/>
      <c r="AC887" s="628"/>
      <c r="AD887" s="627" t="e">
        <f>'報告書（事業主控）記載用'!#REF!</f>
        <v>#REF!</v>
      </c>
      <c r="AE887" s="628"/>
      <c r="AF887" s="628"/>
      <c r="AG887" s="628"/>
      <c r="AH887" s="627" t="e">
        <f>'報告書（事業主控）記載用'!#REF!</f>
        <v>#REF!</v>
      </c>
      <c r="AI887" s="628"/>
      <c r="AJ887" s="628"/>
      <c r="AK887" s="629"/>
      <c r="AL887" s="494" t="e">
        <f>'報告書（事業主控）記載用'!#REF!</f>
        <v>#REF!</v>
      </c>
      <c r="AM887" s="625"/>
      <c r="AN887" s="623" t="e">
        <f>'報告書（事業主控）記載用'!#REF!</f>
        <v>#REF!</v>
      </c>
      <c r="AO887" s="624"/>
      <c r="AP887" s="624"/>
      <c r="AQ887" s="624"/>
      <c r="AR887" s="624"/>
      <c r="AS887" s="240"/>
    </row>
    <row r="888" spans="2:45" ht="18" customHeight="1">
      <c r="B888" s="644" t="e">
        <f>'報告書（事業主控）記載用'!#REF!</f>
        <v>#REF!</v>
      </c>
      <c r="C888" s="645"/>
      <c r="D888" s="645"/>
      <c r="E888" s="645"/>
      <c r="F888" s="645"/>
      <c r="G888" s="645"/>
      <c r="H888" s="645"/>
      <c r="I888" s="646"/>
      <c r="J888" s="644" t="e">
        <f>'報告書（事業主控）記載用'!#REF!</f>
        <v>#REF!</v>
      </c>
      <c r="K888" s="645"/>
      <c r="L888" s="645"/>
      <c r="M888" s="645"/>
      <c r="N888" s="650"/>
      <c r="O888" s="32" t="e">
        <f>'報告書（事業主控）記載用'!#REF!</f>
        <v>#REF!</v>
      </c>
      <c r="P888" s="11" t="s">
        <v>31</v>
      </c>
      <c r="Q888" s="32" t="e">
        <f>'報告書（事業主控）記載用'!#REF!</f>
        <v>#REF!</v>
      </c>
      <c r="R888" s="11" t="s">
        <v>32</v>
      </c>
      <c r="S888" s="32" t="e">
        <f>'報告書（事業主控）記載用'!#REF!</f>
        <v>#REF!</v>
      </c>
      <c r="T888" s="512" t="s">
        <v>33</v>
      </c>
      <c r="U888" s="512"/>
      <c r="V888" s="633" t="e">
        <f>'報告書（事業主控）記載用'!#REF!</f>
        <v>#REF!</v>
      </c>
      <c r="W888" s="634"/>
      <c r="X888" s="634"/>
      <c r="Y888" s="284"/>
      <c r="Z888" s="285"/>
      <c r="AA888" s="286"/>
      <c r="AB888" s="286"/>
      <c r="AC888" s="284"/>
      <c r="AD888" s="285"/>
      <c r="AE888" s="286"/>
      <c r="AF888" s="286"/>
      <c r="AG888" s="284"/>
      <c r="AH888" s="630" t="e">
        <f>'報告書（事業主控）記載用'!#REF!</f>
        <v>#REF!</v>
      </c>
      <c r="AI888" s="631"/>
      <c r="AJ888" s="631"/>
      <c r="AK888" s="632"/>
      <c r="AL888" s="285"/>
      <c r="AM888" s="287"/>
      <c r="AN888" s="630" t="e">
        <f>'報告書（事業主控）記載用'!#REF!</f>
        <v>#REF!</v>
      </c>
      <c r="AO888" s="631"/>
      <c r="AP888" s="631"/>
      <c r="AQ888" s="631"/>
      <c r="AR888" s="631"/>
      <c r="AS888" s="288"/>
    </row>
    <row r="889" spans="2:45" ht="18" customHeight="1">
      <c r="B889" s="647"/>
      <c r="C889" s="648"/>
      <c r="D889" s="648"/>
      <c r="E889" s="648"/>
      <c r="F889" s="648"/>
      <c r="G889" s="648"/>
      <c r="H889" s="648"/>
      <c r="I889" s="649"/>
      <c r="J889" s="647"/>
      <c r="K889" s="648"/>
      <c r="L889" s="648"/>
      <c r="M889" s="648"/>
      <c r="N889" s="651"/>
      <c r="O889" s="33" t="e">
        <f>'報告書（事業主控）記載用'!#REF!</f>
        <v>#REF!</v>
      </c>
      <c r="P889" s="237" t="s">
        <v>31</v>
      </c>
      <c r="Q889" s="33" t="e">
        <f>'報告書（事業主控）記載用'!#REF!</f>
        <v>#REF!</v>
      </c>
      <c r="R889" s="237" t="s">
        <v>32</v>
      </c>
      <c r="S889" s="33" t="e">
        <f>'報告書（事業主控）記載用'!#REF!</f>
        <v>#REF!</v>
      </c>
      <c r="T889" s="652" t="s">
        <v>34</v>
      </c>
      <c r="U889" s="652"/>
      <c r="V889" s="627" t="e">
        <f>'報告書（事業主控）記載用'!#REF!</f>
        <v>#REF!</v>
      </c>
      <c r="W889" s="628"/>
      <c r="X889" s="628"/>
      <c r="Y889" s="628"/>
      <c r="Z889" s="627" t="e">
        <f>'報告書（事業主控）記載用'!#REF!</f>
        <v>#REF!</v>
      </c>
      <c r="AA889" s="628"/>
      <c r="AB889" s="628"/>
      <c r="AC889" s="628"/>
      <c r="AD889" s="627" t="e">
        <f>'報告書（事業主控）記載用'!#REF!</f>
        <v>#REF!</v>
      </c>
      <c r="AE889" s="628"/>
      <c r="AF889" s="628"/>
      <c r="AG889" s="628"/>
      <c r="AH889" s="627" t="e">
        <f>'報告書（事業主控）記載用'!#REF!</f>
        <v>#REF!</v>
      </c>
      <c r="AI889" s="628"/>
      <c r="AJ889" s="628"/>
      <c r="AK889" s="629"/>
      <c r="AL889" s="494" t="e">
        <f>'報告書（事業主控）記載用'!#REF!</f>
        <v>#REF!</v>
      </c>
      <c r="AM889" s="625"/>
      <c r="AN889" s="623" t="e">
        <f>'報告書（事業主控）記載用'!#REF!</f>
        <v>#REF!</v>
      </c>
      <c r="AO889" s="624"/>
      <c r="AP889" s="624"/>
      <c r="AQ889" s="624"/>
      <c r="AR889" s="624"/>
      <c r="AS889" s="240"/>
    </row>
    <row r="890" spans="2:45" ht="18" customHeight="1">
      <c r="B890" s="644" t="e">
        <f>'報告書（事業主控）記載用'!#REF!</f>
        <v>#REF!</v>
      </c>
      <c r="C890" s="645"/>
      <c r="D890" s="645"/>
      <c r="E890" s="645"/>
      <c r="F890" s="645"/>
      <c r="G890" s="645"/>
      <c r="H890" s="645"/>
      <c r="I890" s="646"/>
      <c r="J890" s="644" t="e">
        <f>'報告書（事業主控）記載用'!#REF!</f>
        <v>#REF!</v>
      </c>
      <c r="K890" s="645"/>
      <c r="L890" s="645"/>
      <c r="M890" s="645"/>
      <c r="N890" s="650"/>
      <c r="O890" s="32" t="e">
        <f>'報告書（事業主控）記載用'!#REF!</f>
        <v>#REF!</v>
      </c>
      <c r="P890" s="11" t="s">
        <v>31</v>
      </c>
      <c r="Q890" s="32" t="e">
        <f>'報告書（事業主控）記載用'!#REF!</f>
        <v>#REF!</v>
      </c>
      <c r="R890" s="11" t="s">
        <v>32</v>
      </c>
      <c r="S890" s="32" t="e">
        <f>'報告書（事業主控）記載用'!#REF!</f>
        <v>#REF!</v>
      </c>
      <c r="T890" s="512" t="s">
        <v>33</v>
      </c>
      <c r="U890" s="512"/>
      <c r="V890" s="633" t="e">
        <f>'報告書（事業主控）記載用'!#REF!</f>
        <v>#REF!</v>
      </c>
      <c r="W890" s="634"/>
      <c r="X890" s="634"/>
      <c r="Y890" s="284"/>
      <c r="Z890" s="285"/>
      <c r="AA890" s="286"/>
      <c r="AB890" s="286"/>
      <c r="AC890" s="284"/>
      <c r="AD890" s="285"/>
      <c r="AE890" s="286"/>
      <c r="AF890" s="286"/>
      <c r="AG890" s="284"/>
      <c r="AH890" s="630" t="e">
        <f>'報告書（事業主控）記載用'!#REF!</f>
        <v>#REF!</v>
      </c>
      <c r="AI890" s="631"/>
      <c r="AJ890" s="631"/>
      <c r="AK890" s="632"/>
      <c r="AL890" s="285"/>
      <c r="AM890" s="287"/>
      <c r="AN890" s="630" t="e">
        <f>'報告書（事業主控）記載用'!#REF!</f>
        <v>#REF!</v>
      </c>
      <c r="AO890" s="631"/>
      <c r="AP890" s="631"/>
      <c r="AQ890" s="631"/>
      <c r="AR890" s="631"/>
      <c r="AS890" s="288"/>
    </row>
    <row r="891" spans="2:45" ht="18" customHeight="1">
      <c r="B891" s="647"/>
      <c r="C891" s="648"/>
      <c r="D891" s="648"/>
      <c r="E891" s="648"/>
      <c r="F891" s="648"/>
      <c r="G891" s="648"/>
      <c r="H891" s="648"/>
      <c r="I891" s="649"/>
      <c r="J891" s="647"/>
      <c r="K891" s="648"/>
      <c r="L891" s="648"/>
      <c r="M891" s="648"/>
      <c r="N891" s="651"/>
      <c r="O891" s="33" t="e">
        <f>'報告書（事業主控）記載用'!#REF!</f>
        <v>#REF!</v>
      </c>
      <c r="P891" s="237" t="s">
        <v>31</v>
      </c>
      <c r="Q891" s="33" t="e">
        <f>'報告書（事業主控）記載用'!#REF!</f>
        <v>#REF!</v>
      </c>
      <c r="R891" s="237" t="s">
        <v>32</v>
      </c>
      <c r="S891" s="33" t="e">
        <f>'報告書（事業主控）記載用'!#REF!</f>
        <v>#REF!</v>
      </c>
      <c r="T891" s="652" t="s">
        <v>34</v>
      </c>
      <c r="U891" s="652"/>
      <c r="V891" s="627" t="e">
        <f>'報告書（事業主控）記載用'!#REF!</f>
        <v>#REF!</v>
      </c>
      <c r="W891" s="628"/>
      <c r="X891" s="628"/>
      <c r="Y891" s="628"/>
      <c r="Z891" s="627" t="e">
        <f>'報告書（事業主控）記載用'!#REF!</f>
        <v>#REF!</v>
      </c>
      <c r="AA891" s="628"/>
      <c r="AB891" s="628"/>
      <c r="AC891" s="628"/>
      <c r="AD891" s="627" t="e">
        <f>'報告書（事業主控）記載用'!#REF!</f>
        <v>#REF!</v>
      </c>
      <c r="AE891" s="628"/>
      <c r="AF891" s="628"/>
      <c r="AG891" s="628"/>
      <c r="AH891" s="627" t="e">
        <f>'報告書（事業主控）記載用'!#REF!</f>
        <v>#REF!</v>
      </c>
      <c r="AI891" s="628"/>
      <c r="AJ891" s="628"/>
      <c r="AK891" s="629"/>
      <c r="AL891" s="494" t="e">
        <f>'報告書（事業主控）記載用'!#REF!</f>
        <v>#REF!</v>
      </c>
      <c r="AM891" s="625"/>
      <c r="AN891" s="623" t="e">
        <f>'報告書（事業主控）記載用'!#REF!</f>
        <v>#REF!</v>
      </c>
      <c r="AO891" s="624"/>
      <c r="AP891" s="624"/>
      <c r="AQ891" s="624"/>
      <c r="AR891" s="624"/>
      <c r="AS891" s="240"/>
    </row>
    <row r="892" spans="2:45" ht="18" customHeight="1">
      <c r="B892" s="644" t="e">
        <f>'報告書（事業主控）記載用'!#REF!</f>
        <v>#REF!</v>
      </c>
      <c r="C892" s="645"/>
      <c r="D892" s="645"/>
      <c r="E892" s="645"/>
      <c r="F892" s="645"/>
      <c r="G892" s="645"/>
      <c r="H892" s="645"/>
      <c r="I892" s="646"/>
      <c r="J892" s="644" t="e">
        <f>'報告書（事業主控）記載用'!#REF!</f>
        <v>#REF!</v>
      </c>
      <c r="K892" s="645"/>
      <c r="L892" s="645"/>
      <c r="M892" s="645"/>
      <c r="N892" s="650"/>
      <c r="O892" s="32" t="e">
        <f>'報告書（事業主控）記載用'!#REF!</f>
        <v>#REF!</v>
      </c>
      <c r="P892" s="11" t="s">
        <v>31</v>
      </c>
      <c r="Q892" s="32" t="e">
        <f>'報告書（事業主控）記載用'!#REF!</f>
        <v>#REF!</v>
      </c>
      <c r="R892" s="11" t="s">
        <v>32</v>
      </c>
      <c r="S892" s="32" t="e">
        <f>'報告書（事業主控）記載用'!#REF!</f>
        <v>#REF!</v>
      </c>
      <c r="T892" s="512" t="s">
        <v>33</v>
      </c>
      <c r="U892" s="512"/>
      <c r="V892" s="633" t="e">
        <f>'報告書（事業主控）記載用'!#REF!</f>
        <v>#REF!</v>
      </c>
      <c r="W892" s="634"/>
      <c r="X892" s="634"/>
      <c r="Y892" s="284"/>
      <c r="Z892" s="285"/>
      <c r="AA892" s="286"/>
      <c r="AB892" s="286"/>
      <c r="AC892" s="284"/>
      <c r="AD892" s="285"/>
      <c r="AE892" s="286"/>
      <c r="AF892" s="286"/>
      <c r="AG892" s="284"/>
      <c r="AH892" s="630" t="e">
        <f>'報告書（事業主控）記載用'!#REF!</f>
        <v>#REF!</v>
      </c>
      <c r="AI892" s="631"/>
      <c r="AJ892" s="631"/>
      <c r="AK892" s="632"/>
      <c r="AL892" s="285"/>
      <c r="AM892" s="287"/>
      <c r="AN892" s="630" t="e">
        <f>'報告書（事業主控）記載用'!#REF!</f>
        <v>#REF!</v>
      </c>
      <c r="AO892" s="631"/>
      <c r="AP892" s="631"/>
      <c r="AQ892" s="631"/>
      <c r="AR892" s="631"/>
      <c r="AS892" s="288"/>
    </row>
    <row r="893" spans="2:45" ht="18" customHeight="1">
      <c r="B893" s="647"/>
      <c r="C893" s="648"/>
      <c r="D893" s="648"/>
      <c r="E893" s="648"/>
      <c r="F893" s="648"/>
      <c r="G893" s="648"/>
      <c r="H893" s="648"/>
      <c r="I893" s="649"/>
      <c r="J893" s="647"/>
      <c r="K893" s="648"/>
      <c r="L893" s="648"/>
      <c r="M893" s="648"/>
      <c r="N893" s="651"/>
      <c r="O893" s="33" t="e">
        <f>'報告書（事業主控）記載用'!#REF!</f>
        <v>#REF!</v>
      </c>
      <c r="P893" s="237" t="s">
        <v>31</v>
      </c>
      <c r="Q893" s="33" t="e">
        <f>'報告書（事業主控）記載用'!#REF!</f>
        <v>#REF!</v>
      </c>
      <c r="R893" s="237" t="s">
        <v>32</v>
      </c>
      <c r="S893" s="33" t="e">
        <f>'報告書（事業主控）記載用'!#REF!</f>
        <v>#REF!</v>
      </c>
      <c r="T893" s="652" t="s">
        <v>34</v>
      </c>
      <c r="U893" s="652"/>
      <c r="V893" s="627" t="e">
        <f>'報告書（事業主控）記載用'!#REF!</f>
        <v>#REF!</v>
      </c>
      <c r="W893" s="628"/>
      <c r="X893" s="628"/>
      <c r="Y893" s="628"/>
      <c r="Z893" s="627" t="e">
        <f>'報告書（事業主控）記載用'!#REF!</f>
        <v>#REF!</v>
      </c>
      <c r="AA893" s="628"/>
      <c r="AB893" s="628"/>
      <c r="AC893" s="628"/>
      <c r="AD893" s="627" t="e">
        <f>'報告書（事業主控）記載用'!#REF!</f>
        <v>#REF!</v>
      </c>
      <c r="AE893" s="628"/>
      <c r="AF893" s="628"/>
      <c r="AG893" s="628"/>
      <c r="AH893" s="627" t="e">
        <f>'報告書（事業主控）記載用'!#REF!</f>
        <v>#REF!</v>
      </c>
      <c r="AI893" s="628"/>
      <c r="AJ893" s="628"/>
      <c r="AK893" s="629"/>
      <c r="AL893" s="494" t="e">
        <f>'報告書（事業主控）記載用'!#REF!</f>
        <v>#REF!</v>
      </c>
      <c r="AM893" s="625"/>
      <c r="AN893" s="623" t="e">
        <f>'報告書（事業主控）記載用'!#REF!</f>
        <v>#REF!</v>
      </c>
      <c r="AO893" s="624"/>
      <c r="AP893" s="624"/>
      <c r="AQ893" s="624"/>
      <c r="AR893" s="624"/>
      <c r="AS893" s="240"/>
    </row>
    <row r="894" spans="2:45" ht="18" customHeight="1">
      <c r="B894" s="644" t="e">
        <f>'報告書（事業主控）記載用'!#REF!</f>
        <v>#REF!</v>
      </c>
      <c r="C894" s="645"/>
      <c r="D894" s="645"/>
      <c r="E894" s="645"/>
      <c r="F894" s="645"/>
      <c r="G894" s="645"/>
      <c r="H894" s="645"/>
      <c r="I894" s="646"/>
      <c r="J894" s="644" t="e">
        <f>'報告書（事業主控）記載用'!#REF!</f>
        <v>#REF!</v>
      </c>
      <c r="K894" s="645"/>
      <c r="L894" s="645"/>
      <c r="M894" s="645"/>
      <c r="N894" s="650"/>
      <c r="O894" s="32" t="e">
        <f>'報告書（事業主控）記載用'!#REF!</f>
        <v>#REF!</v>
      </c>
      <c r="P894" s="11" t="s">
        <v>31</v>
      </c>
      <c r="Q894" s="32" t="e">
        <f>'報告書（事業主控）記載用'!#REF!</f>
        <v>#REF!</v>
      </c>
      <c r="R894" s="11" t="s">
        <v>32</v>
      </c>
      <c r="S894" s="32" t="e">
        <f>'報告書（事業主控）記載用'!#REF!</f>
        <v>#REF!</v>
      </c>
      <c r="T894" s="512" t="s">
        <v>33</v>
      </c>
      <c r="U894" s="512"/>
      <c r="V894" s="633" t="e">
        <f>'報告書（事業主控）記載用'!#REF!</f>
        <v>#REF!</v>
      </c>
      <c r="W894" s="634"/>
      <c r="X894" s="634"/>
      <c r="Y894" s="284"/>
      <c r="Z894" s="285"/>
      <c r="AA894" s="286"/>
      <c r="AB894" s="286"/>
      <c r="AC894" s="284"/>
      <c r="AD894" s="285"/>
      <c r="AE894" s="286"/>
      <c r="AF894" s="286"/>
      <c r="AG894" s="284"/>
      <c r="AH894" s="630" t="e">
        <f>'報告書（事業主控）記載用'!#REF!</f>
        <v>#REF!</v>
      </c>
      <c r="AI894" s="631"/>
      <c r="AJ894" s="631"/>
      <c r="AK894" s="632"/>
      <c r="AL894" s="285"/>
      <c r="AM894" s="287"/>
      <c r="AN894" s="630" t="e">
        <f>'報告書（事業主控）記載用'!#REF!</f>
        <v>#REF!</v>
      </c>
      <c r="AO894" s="631"/>
      <c r="AP894" s="631"/>
      <c r="AQ894" s="631"/>
      <c r="AR894" s="631"/>
      <c r="AS894" s="288"/>
    </row>
    <row r="895" spans="2:45" ht="18" customHeight="1">
      <c r="B895" s="647"/>
      <c r="C895" s="648"/>
      <c r="D895" s="648"/>
      <c r="E895" s="648"/>
      <c r="F895" s="648"/>
      <c r="G895" s="648"/>
      <c r="H895" s="648"/>
      <c r="I895" s="649"/>
      <c r="J895" s="647"/>
      <c r="K895" s="648"/>
      <c r="L895" s="648"/>
      <c r="M895" s="648"/>
      <c r="N895" s="651"/>
      <c r="O895" s="33" t="e">
        <f>'報告書（事業主控）記載用'!#REF!</f>
        <v>#REF!</v>
      </c>
      <c r="P895" s="237" t="s">
        <v>31</v>
      </c>
      <c r="Q895" s="33" t="e">
        <f>'報告書（事業主控）記載用'!#REF!</f>
        <v>#REF!</v>
      </c>
      <c r="R895" s="237" t="s">
        <v>32</v>
      </c>
      <c r="S895" s="33" t="e">
        <f>'報告書（事業主控）記載用'!#REF!</f>
        <v>#REF!</v>
      </c>
      <c r="T895" s="652" t="s">
        <v>34</v>
      </c>
      <c r="U895" s="652"/>
      <c r="V895" s="627" t="e">
        <f>'報告書（事業主控）記載用'!#REF!</f>
        <v>#REF!</v>
      </c>
      <c r="W895" s="628"/>
      <c r="X895" s="628"/>
      <c r="Y895" s="628"/>
      <c r="Z895" s="627" t="e">
        <f>'報告書（事業主控）記載用'!#REF!</f>
        <v>#REF!</v>
      </c>
      <c r="AA895" s="628"/>
      <c r="AB895" s="628"/>
      <c r="AC895" s="628"/>
      <c r="AD895" s="627" t="e">
        <f>'報告書（事業主控）記載用'!#REF!</f>
        <v>#REF!</v>
      </c>
      <c r="AE895" s="628"/>
      <c r="AF895" s="628"/>
      <c r="AG895" s="628"/>
      <c r="AH895" s="627" t="e">
        <f>'報告書（事業主控）記載用'!#REF!</f>
        <v>#REF!</v>
      </c>
      <c r="AI895" s="628"/>
      <c r="AJ895" s="628"/>
      <c r="AK895" s="629"/>
      <c r="AL895" s="494" t="e">
        <f>'報告書（事業主控）記載用'!#REF!</f>
        <v>#REF!</v>
      </c>
      <c r="AM895" s="625"/>
      <c r="AN895" s="623" t="e">
        <f>'報告書（事業主控）記載用'!#REF!</f>
        <v>#REF!</v>
      </c>
      <c r="AO895" s="624"/>
      <c r="AP895" s="624"/>
      <c r="AQ895" s="624"/>
      <c r="AR895" s="624"/>
      <c r="AS895" s="240"/>
    </row>
    <row r="896" spans="2:45" ht="18" customHeight="1">
      <c r="B896" s="644" t="e">
        <f>'報告書（事業主控）記載用'!#REF!</f>
        <v>#REF!</v>
      </c>
      <c r="C896" s="645"/>
      <c r="D896" s="645"/>
      <c r="E896" s="645"/>
      <c r="F896" s="645"/>
      <c r="G896" s="645"/>
      <c r="H896" s="645"/>
      <c r="I896" s="646"/>
      <c r="J896" s="644" t="e">
        <f>'報告書（事業主控）記載用'!#REF!</f>
        <v>#REF!</v>
      </c>
      <c r="K896" s="645"/>
      <c r="L896" s="645"/>
      <c r="M896" s="645"/>
      <c r="N896" s="650"/>
      <c r="O896" s="32" t="e">
        <f>'報告書（事業主控）記載用'!#REF!</f>
        <v>#REF!</v>
      </c>
      <c r="P896" s="11" t="s">
        <v>31</v>
      </c>
      <c r="Q896" s="32" t="e">
        <f>'報告書（事業主控）記載用'!#REF!</f>
        <v>#REF!</v>
      </c>
      <c r="R896" s="11" t="s">
        <v>32</v>
      </c>
      <c r="S896" s="32" t="e">
        <f>'報告書（事業主控）記載用'!#REF!</f>
        <v>#REF!</v>
      </c>
      <c r="T896" s="512" t="s">
        <v>33</v>
      </c>
      <c r="U896" s="512"/>
      <c r="V896" s="633" t="e">
        <f>'報告書（事業主控）記載用'!#REF!</f>
        <v>#REF!</v>
      </c>
      <c r="W896" s="634"/>
      <c r="X896" s="634"/>
      <c r="Y896" s="284"/>
      <c r="Z896" s="285"/>
      <c r="AA896" s="286"/>
      <c r="AB896" s="286"/>
      <c r="AC896" s="284"/>
      <c r="AD896" s="285"/>
      <c r="AE896" s="286"/>
      <c r="AF896" s="286"/>
      <c r="AG896" s="284"/>
      <c r="AH896" s="630" t="e">
        <f>'報告書（事業主控）記載用'!#REF!</f>
        <v>#REF!</v>
      </c>
      <c r="AI896" s="631"/>
      <c r="AJ896" s="631"/>
      <c r="AK896" s="632"/>
      <c r="AL896" s="285"/>
      <c r="AM896" s="287"/>
      <c r="AN896" s="630" t="e">
        <f>'報告書（事業主控）記載用'!#REF!</f>
        <v>#REF!</v>
      </c>
      <c r="AO896" s="631"/>
      <c r="AP896" s="631"/>
      <c r="AQ896" s="631"/>
      <c r="AR896" s="631"/>
      <c r="AS896" s="288"/>
    </row>
    <row r="897" spans="2:45" ht="18" customHeight="1">
      <c r="B897" s="647"/>
      <c r="C897" s="648"/>
      <c r="D897" s="648"/>
      <c r="E897" s="648"/>
      <c r="F897" s="648"/>
      <c r="G897" s="648"/>
      <c r="H897" s="648"/>
      <c r="I897" s="649"/>
      <c r="J897" s="647"/>
      <c r="K897" s="648"/>
      <c r="L897" s="648"/>
      <c r="M897" s="648"/>
      <c r="N897" s="651"/>
      <c r="O897" s="33" t="e">
        <f>'報告書（事業主控）記載用'!#REF!</f>
        <v>#REF!</v>
      </c>
      <c r="P897" s="237" t="s">
        <v>31</v>
      </c>
      <c r="Q897" s="33" t="e">
        <f>'報告書（事業主控）記載用'!#REF!</f>
        <v>#REF!</v>
      </c>
      <c r="R897" s="237" t="s">
        <v>32</v>
      </c>
      <c r="S897" s="33" t="e">
        <f>'報告書（事業主控）記載用'!#REF!</f>
        <v>#REF!</v>
      </c>
      <c r="T897" s="652" t="s">
        <v>34</v>
      </c>
      <c r="U897" s="652"/>
      <c r="V897" s="627" t="e">
        <f>'報告書（事業主控）記載用'!#REF!</f>
        <v>#REF!</v>
      </c>
      <c r="W897" s="628"/>
      <c r="X897" s="628"/>
      <c r="Y897" s="628"/>
      <c r="Z897" s="627" t="e">
        <f>'報告書（事業主控）記載用'!#REF!</f>
        <v>#REF!</v>
      </c>
      <c r="AA897" s="628"/>
      <c r="AB897" s="628"/>
      <c r="AC897" s="628"/>
      <c r="AD897" s="627" t="e">
        <f>'報告書（事業主控）記載用'!#REF!</f>
        <v>#REF!</v>
      </c>
      <c r="AE897" s="628"/>
      <c r="AF897" s="628"/>
      <c r="AG897" s="628"/>
      <c r="AH897" s="627" t="e">
        <f>'報告書（事業主控）記載用'!#REF!</f>
        <v>#REF!</v>
      </c>
      <c r="AI897" s="628"/>
      <c r="AJ897" s="628"/>
      <c r="AK897" s="629"/>
      <c r="AL897" s="494" t="e">
        <f>'報告書（事業主控）記載用'!#REF!</f>
        <v>#REF!</v>
      </c>
      <c r="AM897" s="625"/>
      <c r="AN897" s="623" t="e">
        <f>'報告書（事業主控）記載用'!#REF!</f>
        <v>#REF!</v>
      </c>
      <c r="AO897" s="624"/>
      <c r="AP897" s="624"/>
      <c r="AQ897" s="624"/>
      <c r="AR897" s="624"/>
      <c r="AS897" s="240"/>
    </row>
    <row r="898" spans="2:45" ht="18" customHeight="1">
      <c r="B898" s="407" t="s">
        <v>337</v>
      </c>
      <c r="C898" s="518"/>
      <c r="D898" s="518"/>
      <c r="E898" s="519"/>
      <c r="F898" s="635" t="e">
        <f>'報告書（事業主控）記載用'!#REF!</f>
        <v>#REF!</v>
      </c>
      <c r="G898" s="636"/>
      <c r="H898" s="636"/>
      <c r="I898" s="636"/>
      <c r="J898" s="636"/>
      <c r="K898" s="636"/>
      <c r="L898" s="636"/>
      <c r="M898" s="636"/>
      <c r="N898" s="637"/>
      <c r="O898" s="407" t="s">
        <v>338</v>
      </c>
      <c r="P898" s="518"/>
      <c r="Q898" s="518"/>
      <c r="R898" s="518"/>
      <c r="S898" s="518"/>
      <c r="T898" s="518"/>
      <c r="U898" s="519"/>
      <c r="V898" s="630" t="e">
        <f>'報告書（事業主控）記載用'!#REF!</f>
        <v>#REF!</v>
      </c>
      <c r="W898" s="631"/>
      <c r="X898" s="631"/>
      <c r="Y898" s="632"/>
      <c r="Z898" s="285"/>
      <c r="AA898" s="286"/>
      <c r="AB898" s="286"/>
      <c r="AC898" s="284"/>
      <c r="AD898" s="285"/>
      <c r="AE898" s="286"/>
      <c r="AF898" s="286"/>
      <c r="AG898" s="284"/>
      <c r="AH898" s="630" t="e">
        <f>'報告書（事業主控）記載用'!#REF!</f>
        <v>#REF!</v>
      </c>
      <c r="AI898" s="631"/>
      <c r="AJ898" s="631"/>
      <c r="AK898" s="632"/>
      <c r="AL898" s="285"/>
      <c r="AM898" s="287"/>
      <c r="AN898" s="630" t="e">
        <f>'報告書（事業主控）記載用'!#REF!</f>
        <v>#REF!</v>
      </c>
      <c r="AO898" s="631"/>
      <c r="AP898" s="631"/>
      <c r="AQ898" s="631"/>
      <c r="AR898" s="631"/>
      <c r="AS898" s="288"/>
    </row>
    <row r="899" spans="2:45" ht="18" customHeight="1">
      <c r="B899" s="520"/>
      <c r="C899" s="521"/>
      <c r="D899" s="521"/>
      <c r="E899" s="522"/>
      <c r="F899" s="638"/>
      <c r="G899" s="639"/>
      <c r="H899" s="639"/>
      <c r="I899" s="639"/>
      <c r="J899" s="639"/>
      <c r="K899" s="639"/>
      <c r="L899" s="639"/>
      <c r="M899" s="639"/>
      <c r="N899" s="640"/>
      <c r="O899" s="520"/>
      <c r="P899" s="521"/>
      <c r="Q899" s="521"/>
      <c r="R899" s="521"/>
      <c r="S899" s="521"/>
      <c r="T899" s="521"/>
      <c r="U899" s="522"/>
      <c r="V899" s="513" t="e">
        <f>'報告書（事業主控）記載用'!#REF!</f>
        <v>#REF!</v>
      </c>
      <c r="W899" s="516"/>
      <c r="X899" s="516"/>
      <c r="Y899" s="534"/>
      <c r="Z899" s="513" t="e">
        <f>'報告書（事業主控）記載用'!#REF!</f>
        <v>#REF!</v>
      </c>
      <c r="AA899" s="514"/>
      <c r="AB899" s="514"/>
      <c r="AC899" s="515"/>
      <c r="AD899" s="513" t="e">
        <f>'報告書（事業主控）記載用'!#REF!</f>
        <v>#REF!</v>
      </c>
      <c r="AE899" s="514"/>
      <c r="AF899" s="514"/>
      <c r="AG899" s="515"/>
      <c r="AH899" s="513" t="e">
        <f>'報告書（事業主控）記載用'!#REF!</f>
        <v>#REF!</v>
      </c>
      <c r="AI899" s="492"/>
      <c r="AJ899" s="492"/>
      <c r="AK899" s="492"/>
      <c r="AL899" s="289"/>
      <c r="AM899" s="290"/>
      <c r="AN899" s="513" t="e">
        <f>'報告書（事業主控）記載用'!#REF!</f>
        <v>#REF!</v>
      </c>
      <c r="AO899" s="516"/>
      <c r="AP899" s="516"/>
      <c r="AQ899" s="516"/>
      <c r="AR899" s="516"/>
      <c r="AS899" s="291"/>
    </row>
    <row r="900" spans="2:45" ht="18" customHeight="1">
      <c r="B900" s="523"/>
      <c r="C900" s="524"/>
      <c r="D900" s="524"/>
      <c r="E900" s="525"/>
      <c r="F900" s="641"/>
      <c r="G900" s="642"/>
      <c r="H900" s="642"/>
      <c r="I900" s="642"/>
      <c r="J900" s="642"/>
      <c r="K900" s="642"/>
      <c r="L900" s="642"/>
      <c r="M900" s="642"/>
      <c r="N900" s="643"/>
      <c r="O900" s="523"/>
      <c r="P900" s="524"/>
      <c r="Q900" s="524"/>
      <c r="R900" s="524"/>
      <c r="S900" s="524"/>
      <c r="T900" s="524"/>
      <c r="U900" s="525"/>
      <c r="V900" s="623" t="e">
        <f>'報告書（事業主控）記載用'!#REF!</f>
        <v>#REF!</v>
      </c>
      <c r="W900" s="624"/>
      <c r="X900" s="624"/>
      <c r="Y900" s="626"/>
      <c r="Z900" s="623" t="e">
        <f>'報告書（事業主控）記載用'!#REF!</f>
        <v>#REF!</v>
      </c>
      <c r="AA900" s="624"/>
      <c r="AB900" s="624"/>
      <c r="AC900" s="626"/>
      <c r="AD900" s="623" t="e">
        <f>'報告書（事業主控）記載用'!#REF!</f>
        <v>#REF!</v>
      </c>
      <c r="AE900" s="624"/>
      <c r="AF900" s="624"/>
      <c r="AG900" s="626"/>
      <c r="AH900" s="623" t="e">
        <f>'報告書（事業主控）記載用'!#REF!</f>
        <v>#REF!</v>
      </c>
      <c r="AI900" s="624"/>
      <c r="AJ900" s="624"/>
      <c r="AK900" s="626"/>
      <c r="AL900" s="239"/>
      <c r="AM900" s="240"/>
      <c r="AN900" s="623" t="e">
        <f>'報告書（事業主控）記載用'!#REF!</f>
        <v>#REF!</v>
      </c>
      <c r="AO900" s="624"/>
      <c r="AP900" s="624"/>
      <c r="AQ900" s="624"/>
      <c r="AR900" s="624"/>
      <c r="AS900" s="240"/>
    </row>
    <row r="901" spans="2:45" ht="18" customHeight="1">
      <c r="AN901" s="622" t="e">
        <f>_xlfn.SINGLE('報告書（事業主控）記載用'!#REF!)</f>
        <v>#REF!</v>
      </c>
      <c r="AO901" s="622"/>
      <c r="AP901" s="622"/>
      <c r="AQ901" s="622"/>
      <c r="AR901" s="622"/>
    </row>
    <row r="902" spans="2:45" ht="31.9" customHeight="1">
      <c r="AN902" s="38"/>
      <c r="AO902" s="38"/>
      <c r="AP902" s="38"/>
      <c r="AQ902" s="38"/>
      <c r="AR902" s="38"/>
    </row>
    <row r="903" spans="2:45" ht="7.5" customHeight="1">
      <c r="X903" s="3"/>
      <c r="Y903" s="3"/>
    </row>
    <row r="904" spans="2:45" ht="10.5" customHeight="1">
      <c r="X904" s="3"/>
      <c r="Y904" s="3"/>
    </row>
    <row r="905" spans="2:45" ht="5.25" customHeight="1">
      <c r="X905" s="3"/>
      <c r="Y905" s="3"/>
    </row>
    <row r="906" spans="2:45" ht="5.25" customHeight="1">
      <c r="X906" s="3"/>
      <c r="Y906" s="3"/>
    </row>
    <row r="907" spans="2:45" ht="5.25" customHeight="1">
      <c r="X907" s="3"/>
      <c r="Y907" s="3"/>
    </row>
    <row r="908" spans="2:45" ht="5.25" customHeight="1">
      <c r="X908" s="3"/>
      <c r="Y908" s="3"/>
    </row>
    <row r="909" spans="2:45" ht="17.25" customHeight="1">
      <c r="B909" s="2" t="s">
        <v>35</v>
      </c>
      <c r="S909" s="9"/>
      <c r="T909" s="9"/>
      <c r="U909" s="9"/>
      <c r="V909" s="9"/>
      <c r="W909" s="9"/>
      <c r="AL909" s="26"/>
      <c r="AM909" s="26"/>
      <c r="AN909" s="26"/>
      <c r="AO909" s="26"/>
    </row>
    <row r="910" spans="2:45" ht="12.75" customHeight="1">
      <c r="M910" s="27"/>
      <c r="N910" s="27"/>
      <c r="O910" s="27"/>
      <c r="P910" s="27"/>
      <c r="Q910" s="27"/>
      <c r="R910" s="27"/>
      <c r="S910" s="27"/>
      <c r="T910" s="28"/>
      <c r="U910" s="28"/>
      <c r="V910" s="28"/>
      <c r="W910" s="28"/>
      <c r="X910" s="28"/>
      <c r="Y910" s="28"/>
      <c r="Z910" s="28"/>
      <c r="AA910" s="27"/>
      <c r="AB910" s="27"/>
      <c r="AC910" s="27"/>
      <c r="AL910" s="26"/>
      <c r="AM910" s="389" t="s">
        <v>267</v>
      </c>
      <c r="AN910" s="617"/>
      <c r="AO910" s="617"/>
      <c r="AP910" s="618"/>
    </row>
    <row r="911" spans="2:45" ht="12.75" customHeight="1">
      <c r="M911" s="27"/>
      <c r="N911" s="27"/>
      <c r="O911" s="27"/>
      <c r="P911" s="27"/>
      <c r="Q911" s="27"/>
      <c r="R911" s="27"/>
      <c r="S911" s="27"/>
      <c r="T911" s="28"/>
      <c r="U911" s="28"/>
      <c r="V911" s="28"/>
      <c r="W911" s="28"/>
      <c r="X911" s="28"/>
      <c r="Y911" s="28"/>
      <c r="Z911" s="28"/>
      <c r="AA911" s="27"/>
      <c r="AB911" s="27"/>
      <c r="AC911" s="27"/>
      <c r="AL911" s="26"/>
      <c r="AM911" s="619"/>
      <c r="AN911" s="620"/>
      <c r="AO911" s="620"/>
      <c r="AP911" s="621"/>
    </row>
    <row r="912" spans="2:45" ht="12.75" customHeight="1">
      <c r="M912" s="27"/>
      <c r="N912" s="27"/>
      <c r="O912" s="27"/>
      <c r="P912" s="27"/>
      <c r="Q912" s="27"/>
      <c r="R912" s="27"/>
      <c r="S912" s="27"/>
      <c r="T912" s="27"/>
      <c r="U912" s="27"/>
      <c r="V912" s="27"/>
      <c r="W912" s="27"/>
      <c r="X912" s="27"/>
      <c r="Y912" s="27"/>
      <c r="Z912" s="27"/>
      <c r="AA912" s="27"/>
      <c r="AB912" s="27"/>
      <c r="AC912" s="27"/>
      <c r="AL912" s="26"/>
      <c r="AM912" s="26"/>
      <c r="AN912" s="270"/>
      <c r="AO912" s="270"/>
    </row>
    <row r="913" spans="2:45" ht="6" customHeight="1">
      <c r="M913" s="27"/>
      <c r="N913" s="27"/>
      <c r="O913" s="27"/>
      <c r="P913" s="27"/>
      <c r="Q913" s="27"/>
      <c r="R913" s="27"/>
      <c r="S913" s="27"/>
      <c r="T913" s="27"/>
      <c r="U913" s="27"/>
      <c r="V913" s="27"/>
      <c r="W913" s="27"/>
      <c r="X913" s="27"/>
      <c r="Y913" s="27"/>
      <c r="Z913" s="27"/>
      <c r="AA913" s="27"/>
      <c r="AB913" s="27"/>
      <c r="AC913" s="27"/>
      <c r="AL913" s="26"/>
      <c r="AM913" s="26"/>
    </row>
    <row r="914" spans="2:45" ht="12.75" customHeight="1">
      <c r="B914" s="403" t="s">
        <v>2</v>
      </c>
      <c r="C914" s="404"/>
      <c r="D914" s="404"/>
      <c r="E914" s="404"/>
      <c r="F914" s="404"/>
      <c r="G914" s="404"/>
      <c r="H914" s="404"/>
      <c r="I914" s="404"/>
      <c r="J914" s="408" t="s">
        <v>10</v>
      </c>
      <c r="K914" s="408"/>
      <c r="L914" s="271" t="s">
        <v>3</v>
      </c>
      <c r="M914" s="408" t="s">
        <v>11</v>
      </c>
      <c r="N914" s="408"/>
      <c r="O914" s="409" t="s">
        <v>12</v>
      </c>
      <c r="P914" s="408"/>
      <c r="Q914" s="408"/>
      <c r="R914" s="408"/>
      <c r="S914" s="408"/>
      <c r="T914" s="408"/>
      <c r="U914" s="408" t="s">
        <v>13</v>
      </c>
      <c r="V914" s="408"/>
      <c r="W914" s="408"/>
      <c r="AD914" s="11"/>
      <c r="AE914" s="11"/>
      <c r="AF914" s="11"/>
      <c r="AG914" s="11"/>
      <c r="AH914" s="11"/>
      <c r="AI914" s="11"/>
      <c r="AJ914" s="11"/>
      <c r="AL914" s="543">
        <f>$AL$9</f>
        <v>0</v>
      </c>
      <c r="AM914" s="411"/>
      <c r="AN914" s="478" t="s">
        <v>4</v>
      </c>
      <c r="AO914" s="478"/>
      <c r="AP914" s="411">
        <v>23</v>
      </c>
      <c r="AQ914" s="411"/>
      <c r="AR914" s="478" t="s">
        <v>5</v>
      </c>
      <c r="AS914" s="481"/>
    </row>
    <row r="915" spans="2:45" ht="13.9" customHeight="1">
      <c r="B915" s="404"/>
      <c r="C915" s="404"/>
      <c r="D915" s="404"/>
      <c r="E915" s="404"/>
      <c r="F915" s="404"/>
      <c r="G915" s="404"/>
      <c r="H915" s="404"/>
      <c r="I915" s="404"/>
      <c r="J915" s="591">
        <f>$J$10</f>
        <v>0</v>
      </c>
      <c r="K915" s="579">
        <f>$K$10</f>
        <v>0</v>
      </c>
      <c r="L915" s="593">
        <f>$L$10</f>
        <v>0</v>
      </c>
      <c r="M915" s="582">
        <f>$M$10</f>
        <v>0</v>
      </c>
      <c r="N915" s="579">
        <f>$N$10</f>
        <v>0</v>
      </c>
      <c r="O915" s="582">
        <f>$O$10</f>
        <v>0</v>
      </c>
      <c r="P915" s="544">
        <f>$P$10</f>
        <v>0</v>
      </c>
      <c r="Q915" s="544">
        <f>$Q$10</f>
        <v>0</v>
      </c>
      <c r="R915" s="544">
        <f>$R$10</f>
        <v>0</v>
      </c>
      <c r="S915" s="544">
        <f>$S$10</f>
        <v>0</v>
      </c>
      <c r="T915" s="579">
        <f>$T$10</f>
        <v>0</v>
      </c>
      <c r="U915" s="582">
        <f>$U$10</f>
        <v>0</v>
      </c>
      <c r="V915" s="544">
        <f>$V$10</f>
        <v>0</v>
      </c>
      <c r="W915" s="579">
        <f>$W$10</f>
        <v>0</v>
      </c>
      <c r="AD915" s="11"/>
      <c r="AE915" s="11"/>
      <c r="AF915" s="11"/>
      <c r="AG915" s="11"/>
      <c r="AH915" s="11"/>
      <c r="AI915" s="11"/>
      <c r="AJ915" s="11"/>
      <c r="AL915" s="412"/>
      <c r="AM915" s="413"/>
      <c r="AN915" s="479"/>
      <c r="AO915" s="479"/>
      <c r="AP915" s="413"/>
      <c r="AQ915" s="413"/>
      <c r="AR915" s="479"/>
      <c r="AS915" s="482"/>
    </row>
    <row r="916" spans="2:45" ht="9" customHeight="1">
      <c r="B916" s="404"/>
      <c r="C916" s="404"/>
      <c r="D916" s="404"/>
      <c r="E916" s="404"/>
      <c r="F916" s="404"/>
      <c r="G916" s="404"/>
      <c r="H916" s="404"/>
      <c r="I916" s="404"/>
      <c r="J916" s="592"/>
      <c r="K916" s="580"/>
      <c r="L916" s="594"/>
      <c r="M916" s="583"/>
      <c r="N916" s="580"/>
      <c r="O916" s="583"/>
      <c r="P916" s="545"/>
      <c r="Q916" s="545"/>
      <c r="R916" s="545"/>
      <c r="S916" s="545"/>
      <c r="T916" s="580"/>
      <c r="U916" s="583"/>
      <c r="V916" s="545"/>
      <c r="W916" s="580"/>
      <c r="AD916" s="11"/>
      <c r="AE916" s="11"/>
      <c r="AF916" s="11"/>
      <c r="AG916" s="11"/>
      <c r="AH916" s="11"/>
      <c r="AI916" s="11"/>
      <c r="AJ916" s="11"/>
      <c r="AL916" s="414"/>
      <c r="AM916" s="415"/>
      <c r="AN916" s="480"/>
      <c r="AO916" s="480"/>
      <c r="AP916" s="415"/>
      <c r="AQ916" s="415"/>
      <c r="AR916" s="480"/>
      <c r="AS916" s="483"/>
    </row>
    <row r="917" spans="2:45" ht="6" customHeight="1">
      <c r="B917" s="406"/>
      <c r="C917" s="406"/>
      <c r="D917" s="406"/>
      <c r="E917" s="406"/>
      <c r="F917" s="406"/>
      <c r="G917" s="406"/>
      <c r="H917" s="406"/>
      <c r="I917" s="406"/>
      <c r="J917" s="592"/>
      <c r="K917" s="581"/>
      <c r="L917" s="595"/>
      <c r="M917" s="584"/>
      <c r="N917" s="581"/>
      <c r="O917" s="584"/>
      <c r="P917" s="546"/>
      <c r="Q917" s="546"/>
      <c r="R917" s="546"/>
      <c r="S917" s="546"/>
      <c r="T917" s="581"/>
      <c r="U917" s="584"/>
      <c r="V917" s="546"/>
      <c r="W917" s="581"/>
    </row>
    <row r="918" spans="2:45" ht="15" customHeight="1">
      <c r="B918" s="457" t="s">
        <v>36</v>
      </c>
      <c r="C918" s="458"/>
      <c r="D918" s="458"/>
      <c r="E918" s="458"/>
      <c r="F918" s="458"/>
      <c r="G918" s="458"/>
      <c r="H918" s="458"/>
      <c r="I918" s="459"/>
      <c r="J918" s="457" t="s">
        <v>6</v>
      </c>
      <c r="K918" s="458"/>
      <c r="L918" s="458"/>
      <c r="M918" s="458"/>
      <c r="N918" s="466"/>
      <c r="O918" s="469" t="s">
        <v>37</v>
      </c>
      <c r="P918" s="458"/>
      <c r="Q918" s="458"/>
      <c r="R918" s="458"/>
      <c r="S918" s="458"/>
      <c r="T918" s="458"/>
      <c r="U918" s="459"/>
      <c r="V918" s="272" t="s">
        <v>348</v>
      </c>
      <c r="W918" s="273"/>
      <c r="X918" s="273"/>
      <c r="Y918" s="472" t="s">
        <v>349</v>
      </c>
      <c r="Z918" s="472"/>
      <c r="AA918" s="472"/>
      <c r="AB918" s="472"/>
      <c r="AC918" s="472"/>
      <c r="AD918" s="472"/>
      <c r="AE918" s="472"/>
      <c r="AF918" s="472"/>
      <c r="AG918" s="472"/>
      <c r="AH918" s="472"/>
      <c r="AI918" s="273"/>
      <c r="AJ918" s="273"/>
      <c r="AK918" s="274"/>
      <c r="AL918" s="596" t="s">
        <v>310</v>
      </c>
      <c r="AM918" s="596"/>
      <c r="AN918" s="473" t="s">
        <v>350</v>
      </c>
      <c r="AO918" s="473"/>
      <c r="AP918" s="473"/>
      <c r="AQ918" s="473"/>
      <c r="AR918" s="473"/>
      <c r="AS918" s="474"/>
    </row>
    <row r="919" spans="2:45" ht="13.9" customHeight="1">
      <c r="B919" s="460"/>
      <c r="C919" s="461"/>
      <c r="D919" s="461"/>
      <c r="E919" s="461"/>
      <c r="F919" s="461"/>
      <c r="G919" s="461"/>
      <c r="H919" s="461"/>
      <c r="I919" s="462"/>
      <c r="J919" s="460"/>
      <c r="K919" s="461"/>
      <c r="L919" s="461"/>
      <c r="M919" s="461"/>
      <c r="N919" s="467"/>
      <c r="O919" s="470"/>
      <c r="P919" s="461"/>
      <c r="Q919" s="461"/>
      <c r="R919" s="461"/>
      <c r="S919" s="461"/>
      <c r="T919" s="461"/>
      <c r="U919" s="462"/>
      <c r="V919" s="420" t="s">
        <v>7</v>
      </c>
      <c r="W919" s="421"/>
      <c r="X919" s="421"/>
      <c r="Y919" s="422"/>
      <c r="Z919" s="426" t="s">
        <v>16</v>
      </c>
      <c r="AA919" s="427"/>
      <c r="AB919" s="427"/>
      <c r="AC919" s="428"/>
      <c r="AD919" s="432" t="s">
        <v>17</v>
      </c>
      <c r="AE919" s="433"/>
      <c r="AF919" s="433"/>
      <c r="AG919" s="434"/>
      <c r="AH919" s="660" t="s">
        <v>60</v>
      </c>
      <c r="AI919" s="478"/>
      <c r="AJ919" s="478"/>
      <c r="AK919" s="481"/>
      <c r="AL919" s="597" t="s">
        <v>38</v>
      </c>
      <c r="AM919" s="597"/>
      <c r="AN919" s="448" t="s">
        <v>19</v>
      </c>
      <c r="AO919" s="449"/>
      <c r="AP919" s="449"/>
      <c r="AQ919" s="449"/>
      <c r="AR919" s="450"/>
      <c r="AS919" s="451"/>
    </row>
    <row r="920" spans="2:45" ht="13.9" customHeight="1">
      <c r="B920" s="463"/>
      <c r="C920" s="464"/>
      <c r="D920" s="464"/>
      <c r="E920" s="464"/>
      <c r="F920" s="464"/>
      <c r="G920" s="464"/>
      <c r="H920" s="464"/>
      <c r="I920" s="465"/>
      <c r="J920" s="463"/>
      <c r="K920" s="464"/>
      <c r="L920" s="464"/>
      <c r="M920" s="464"/>
      <c r="N920" s="468"/>
      <c r="O920" s="471"/>
      <c r="P920" s="464"/>
      <c r="Q920" s="464"/>
      <c r="R920" s="464"/>
      <c r="S920" s="464"/>
      <c r="T920" s="464"/>
      <c r="U920" s="465"/>
      <c r="V920" s="423"/>
      <c r="W920" s="424"/>
      <c r="X920" s="424"/>
      <c r="Y920" s="425"/>
      <c r="Z920" s="429"/>
      <c r="AA920" s="430"/>
      <c r="AB920" s="430"/>
      <c r="AC920" s="431"/>
      <c r="AD920" s="435"/>
      <c r="AE920" s="436"/>
      <c r="AF920" s="436"/>
      <c r="AG920" s="437"/>
      <c r="AH920" s="661"/>
      <c r="AI920" s="480"/>
      <c r="AJ920" s="480"/>
      <c r="AK920" s="483"/>
      <c r="AL920" s="598"/>
      <c r="AM920" s="598"/>
      <c r="AN920" s="454"/>
      <c r="AO920" s="454"/>
      <c r="AP920" s="454"/>
      <c r="AQ920" s="454"/>
      <c r="AR920" s="454"/>
      <c r="AS920" s="455"/>
    </row>
    <row r="921" spans="2:45" ht="18" customHeight="1">
      <c r="B921" s="653" t="e">
        <f>'報告書（事業主控）記載用'!#REF!</f>
        <v>#REF!</v>
      </c>
      <c r="C921" s="654"/>
      <c r="D921" s="654"/>
      <c r="E921" s="654"/>
      <c r="F921" s="654"/>
      <c r="G921" s="654"/>
      <c r="H921" s="654"/>
      <c r="I921" s="655"/>
      <c r="J921" s="653" t="e">
        <f>'報告書（事業主控）記載用'!#REF!</f>
        <v>#REF!</v>
      </c>
      <c r="K921" s="654"/>
      <c r="L921" s="654"/>
      <c r="M921" s="654"/>
      <c r="N921" s="656"/>
      <c r="O921" s="277" t="e">
        <f>'報告書（事業主控）記載用'!#REF!</f>
        <v>#REF!</v>
      </c>
      <c r="P921" s="278" t="s">
        <v>31</v>
      </c>
      <c r="Q921" s="277" t="e">
        <f>'報告書（事業主控）記載用'!#REF!</f>
        <v>#REF!</v>
      </c>
      <c r="R921" s="278" t="s">
        <v>32</v>
      </c>
      <c r="S921" s="277" t="e">
        <f>'報告書（事業主控）記載用'!#REF!</f>
        <v>#REF!</v>
      </c>
      <c r="T921" s="506" t="s">
        <v>33</v>
      </c>
      <c r="U921" s="506"/>
      <c r="V921" s="633" t="e">
        <f>'報告書（事業主控）記載用'!#REF!</f>
        <v>#REF!</v>
      </c>
      <c r="W921" s="634"/>
      <c r="X921" s="634"/>
      <c r="Y921" s="279" t="s">
        <v>8</v>
      </c>
      <c r="Z921" s="285"/>
      <c r="AA921" s="286"/>
      <c r="AB921" s="286"/>
      <c r="AC921" s="279" t="s">
        <v>8</v>
      </c>
      <c r="AD921" s="285"/>
      <c r="AE921" s="286"/>
      <c r="AF921" s="286"/>
      <c r="AG921" s="279" t="s">
        <v>8</v>
      </c>
      <c r="AH921" s="657" t="e">
        <f>'報告書（事業主控）記載用'!#REF!</f>
        <v>#REF!</v>
      </c>
      <c r="AI921" s="658"/>
      <c r="AJ921" s="658"/>
      <c r="AK921" s="659"/>
      <c r="AL921" s="285"/>
      <c r="AM921" s="287"/>
      <c r="AN921" s="630" t="e">
        <f>'報告書（事業主控）記載用'!#REF!</f>
        <v>#REF!</v>
      </c>
      <c r="AO921" s="631"/>
      <c r="AP921" s="631"/>
      <c r="AQ921" s="631"/>
      <c r="AR921" s="631"/>
      <c r="AS921" s="282" t="s">
        <v>8</v>
      </c>
    </row>
    <row r="922" spans="2:45" ht="18" customHeight="1">
      <c r="B922" s="647"/>
      <c r="C922" s="648"/>
      <c r="D922" s="648"/>
      <c r="E922" s="648"/>
      <c r="F922" s="648"/>
      <c r="G922" s="648"/>
      <c r="H922" s="648"/>
      <c r="I922" s="649"/>
      <c r="J922" s="647"/>
      <c r="K922" s="648"/>
      <c r="L922" s="648"/>
      <c r="M922" s="648"/>
      <c r="N922" s="651"/>
      <c r="O922" s="33" t="e">
        <f>'報告書（事業主控）記載用'!#REF!</f>
        <v>#REF!</v>
      </c>
      <c r="P922" s="237" t="s">
        <v>31</v>
      </c>
      <c r="Q922" s="33" t="e">
        <f>'報告書（事業主控）記載用'!#REF!</f>
        <v>#REF!</v>
      </c>
      <c r="R922" s="237" t="s">
        <v>32</v>
      </c>
      <c r="S922" s="33" t="e">
        <f>'報告書（事業主控）記載用'!#REF!</f>
        <v>#REF!</v>
      </c>
      <c r="T922" s="652" t="s">
        <v>34</v>
      </c>
      <c r="U922" s="652"/>
      <c r="V922" s="623" t="e">
        <f>'報告書（事業主控）記載用'!#REF!</f>
        <v>#REF!</v>
      </c>
      <c r="W922" s="624"/>
      <c r="X922" s="624"/>
      <c r="Y922" s="624"/>
      <c r="Z922" s="623" t="e">
        <f>'報告書（事業主控）記載用'!#REF!</f>
        <v>#REF!</v>
      </c>
      <c r="AA922" s="624"/>
      <c r="AB922" s="624"/>
      <c r="AC922" s="624"/>
      <c r="AD922" s="623" t="e">
        <f>'報告書（事業主控）記載用'!#REF!</f>
        <v>#REF!</v>
      </c>
      <c r="AE922" s="624"/>
      <c r="AF922" s="624"/>
      <c r="AG922" s="624"/>
      <c r="AH922" s="623" t="e">
        <f>'報告書（事業主控）記載用'!#REF!</f>
        <v>#REF!</v>
      </c>
      <c r="AI922" s="624"/>
      <c r="AJ922" s="624"/>
      <c r="AK922" s="626"/>
      <c r="AL922" s="494" t="e">
        <f>'報告書（事業主控）記載用'!#REF!</f>
        <v>#REF!</v>
      </c>
      <c r="AM922" s="625"/>
      <c r="AN922" s="623" t="e">
        <f>'報告書（事業主控）記載用'!#REF!</f>
        <v>#REF!</v>
      </c>
      <c r="AO922" s="624"/>
      <c r="AP922" s="624"/>
      <c r="AQ922" s="624"/>
      <c r="AR922" s="624"/>
      <c r="AS922" s="240"/>
    </row>
    <row r="923" spans="2:45" ht="18" customHeight="1">
      <c r="B923" s="644" t="e">
        <f>'報告書（事業主控）記載用'!#REF!</f>
        <v>#REF!</v>
      </c>
      <c r="C923" s="645"/>
      <c r="D923" s="645"/>
      <c r="E923" s="645"/>
      <c r="F923" s="645"/>
      <c r="G923" s="645"/>
      <c r="H923" s="645"/>
      <c r="I923" s="646"/>
      <c r="J923" s="644" t="e">
        <f>'報告書（事業主控）記載用'!#REF!</f>
        <v>#REF!</v>
      </c>
      <c r="K923" s="645"/>
      <c r="L923" s="645"/>
      <c r="M923" s="645"/>
      <c r="N923" s="650"/>
      <c r="O923" s="32" t="e">
        <f>'報告書（事業主控）記載用'!#REF!</f>
        <v>#REF!</v>
      </c>
      <c r="P923" s="11" t="s">
        <v>31</v>
      </c>
      <c r="Q923" s="32" t="e">
        <f>'報告書（事業主控）記載用'!#REF!</f>
        <v>#REF!</v>
      </c>
      <c r="R923" s="11" t="s">
        <v>32</v>
      </c>
      <c r="S923" s="32" t="e">
        <f>'報告書（事業主控）記載用'!#REF!</f>
        <v>#REF!</v>
      </c>
      <c r="T923" s="512" t="s">
        <v>33</v>
      </c>
      <c r="U923" s="512"/>
      <c r="V923" s="633" t="e">
        <f>'報告書（事業主控）記載用'!#REF!</f>
        <v>#REF!</v>
      </c>
      <c r="W923" s="634"/>
      <c r="X923" s="634"/>
      <c r="Y923" s="284"/>
      <c r="Z923" s="285"/>
      <c r="AA923" s="286"/>
      <c r="AB923" s="286"/>
      <c r="AC923" s="284"/>
      <c r="AD923" s="285"/>
      <c r="AE923" s="286"/>
      <c r="AF923" s="286"/>
      <c r="AG923" s="284"/>
      <c r="AH923" s="630" t="e">
        <f>'報告書（事業主控）記載用'!#REF!</f>
        <v>#REF!</v>
      </c>
      <c r="AI923" s="631"/>
      <c r="AJ923" s="631"/>
      <c r="AK923" s="632"/>
      <c r="AL923" s="285"/>
      <c r="AM923" s="287"/>
      <c r="AN923" s="630" t="e">
        <f>'報告書（事業主控）記載用'!#REF!</f>
        <v>#REF!</v>
      </c>
      <c r="AO923" s="631"/>
      <c r="AP923" s="631"/>
      <c r="AQ923" s="631"/>
      <c r="AR923" s="631"/>
      <c r="AS923" s="288"/>
    </row>
    <row r="924" spans="2:45" ht="18" customHeight="1">
      <c r="B924" s="647"/>
      <c r="C924" s="648"/>
      <c r="D924" s="648"/>
      <c r="E924" s="648"/>
      <c r="F924" s="648"/>
      <c r="G924" s="648"/>
      <c r="H924" s="648"/>
      <c r="I924" s="649"/>
      <c r="J924" s="647"/>
      <c r="K924" s="648"/>
      <c r="L924" s="648"/>
      <c r="M924" s="648"/>
      <c r="N924" s="651"/>
      <c r="O924" s="33" t="e">
        <f>'報告書（事業主控）記載用'!#REF!</f>
        <v>#REF!</v>
      </c>
      <c r="P924" s="237" t="s">
        <v>31</v>
      </c>
      <c r="Q924" s="33" t="e">
        <f>'報告書（事業主控）記載用'!#REF!</f>
        <v>#REF!</v>
      </c>
      <c r="R924" s="237" t="s">
        <v>32</v>
      </c>
      <c r="S924" s="33" t="e">
        <f>'報告書（事業主控）記載用'!#REF!</f>
        <v>#REF!</v>
      </c>
      <c r="T924" s="652" t="s">
        <v>34</v>
      </c>
      <c r="U924" s="652"/>
      <c r="V924" s="627" t="e">
        <f>'報告書（事業主控）記載用'!#REF!</f>
        <v>#REF!</v>
      </c>
      <c r="W924" s="628"/>
      <c r="X924" s="628"/>
      <c r="Y924" s="628"/>
      <c r="Z924" s="627" t="e">
        <f>'報告書（事業主控）記載用'!#REF!</f>
        <v>#REF!</v>
      </c>
      <c r="AA924" s="628"/>
      <c r="AB924" s="628"/>
      <c r="AC924" s="628"/>
      <c r="AD924" s="627" t="e">
        <f>'報告書（事業主控）記載用'!#REF!</f>
        <v>#REF!</v>
      </c>
      <c r="AE924" s="628"/>
      <c r="AF924" s="628"/>
      <c r="AG924" s="628"/>
      <c r="AH924" s="627" t="e">
        <f>'報告書（事業主控）記載用'!#REF!</f>
        <v>#REF!</v>
      </c>
      <c r="AI924" s="628"/>
      <c r="AJ924" s="628"/>
      <c r="AK924" s="629"/>
      <c r="AL924" s="494" t="e">
        <f>'報告書（事業主控）記載用'!#REF!</f>
        <v>#REF!</v>
      </c>
      <c r="AM924" s="625"/>
      <c r="AN924" s="623" t="e">
        <f>'報告書（事業主控）記載用'!#REF!</f>
        <v>#REF!</v>
      </c>
      <c r="AO924" s="624"/>
      <c r="AP924" s="624"/>
      <c r="AQ924" s="624"/>
      <c r="AR924" s="624"/>
      <c r="AS924" s="240"/>
    </row>
    <row r="925" spans="2:45" ht="18" customHeight="1">
      <c r="B925" s="644" t="e">
        <f>'報告書（事業主控）記載用'!#REF!</f>
        <v>#REF!</v>
      </c>
      <c r="C925" s="645"/>
      <c r="D925" s="645"/>
      <c r="E925" s="645"/>
      <c r="F925" s="645"/>
      <c r="G925" s="645"/>
      <c r="H925" s="645"/>
      <c r="I925" s="646"/>
      <c r="J925" s="644" t="e">
        <f>'報告書（事業主控）記載用'!#REF!</f>
        <v>#REF!</v>
      </c>
      <c r="K925" s="645"/>
      <c r="L925" s="645"/>
      <c r="M925" s="645"/>
      <c r="N925" s="650"/>
      <c r="O925" s="32" t="e">
        <f>'報告書（事業主控）記載用'!#REF!</f>
        <v>#REF!</v>
      </c>
      <c r="P925" s="11" t="s">
        <v>31</v>
      </c>
      <c r="Q925" s="32" t="e">
        <f>'報告書（事業主控）記載用'!#REF!</f>
        <v>#REF!</v>
      </c>
      <c r="R925" s="11" t="s">
        <v>32</v>
      </c>
      <c r="S925" s="32" t="e">
        <f>'報告書（事業主控）記載用'!#REF!</f>
        <v>#REF!</v>
      </c>
      <c r="T925" s="512" t="s">
        <v>33</v>
      </c>
      <c r="U925" s="512"/>
      <c r="V925" s="633" t="e">
        <f>'報告書（事業主控）記載用'!#REF!</f>
        <v>#REF!</v>
      </c>
      <c r="W925" s="634"/>
      <c r="X925" s="634"/>
      <c r="Y925" s="284"/>
      <c r="Z925" s="285"/>
      <c r="AA925" s="286"/>
      <c r="AB925" s="286"/>
      <c r="AC925" s="284"/>
      <c r="AD925" s="285"/>
      <c r="AE925" s="286"/>
      <c r="AF925" s="286"/>
      <c r="AG925" s="284"/>
      <c r="AH925" s="630" t="e">
        <f>'報告書（事業主控）記載用'!#REF!</f>
        <v>#REF!</v>
      </c>
      <c r="AI925" s="631"/>
      <c r="AJ925" s="631"/>
      <c r="AK925" s="632"/>
      <c r="AL925" s="285"/>
      <c r="AM925" s="287"/>
      <c r="AN925" s="630" t="e">
        <f>'報告書（事業主控）記載用'!#REF!</f>
        <v>#REF!</v>
      </c>
      <c r="AO925" s="631"/>
      <c r="AP925" s="631"/>
      <c r="AQ925" s="631"/>
      <c r="AR925" s="631"/>
      <c r="AS925" s="288"/>
    </row>
    <row r="926" spans="2:45" ht="18" customHeight="1">
      <c r="B926" s="647"/>
      <c r="C926" s="648"/>
      <c r="D926" s="648"/>
      <c r="E926" s="648"/>
      <c r="F926" s="648"/>
      <c r="G926" s="648"/>
      <c r="H926" s="648"/>
      <c r="I926" s="649"/>
      <c r="J926" s="647"/>
      <c r="K926" s="648"/>
      <c r="L926" s="648"/>
      <c r="M926" s="648"/>
      <c r="N926" s="651"/>
      <c r="O926" s="33" t="e">
        <f>'報告書（事業主控）記載用'!#REF!</f>
        <v>#REF!</v>
      </c>
      <c r="P926" s="237" t="s">
        <v>31</v>
      </c>
      <c r="Q926" s="33" t="e">
        <f>'報告書（事業主控）記載用'!#REF!</f>
        <v>#REF!</v>
      </c>
      <c r="R926" s="237" t="s">
        <v>32</v>
      </c>
      <c r="S926" s="33" t="e">
        <f>'報告書（事業主控）記載用'!#REF!</f>
        <v>#REF!</v>
      </c>
      <c r="T926" s="652" t="s">
        <v>34</v>
      </c>
      <c r="U926" s="652"/>
      <c r="V926" s="627" t="e">
        <f>'報告書（事業主控）記載用'!#REF!</f>
        <v>#REF!</v>
      </c>
      <c r="W926" s="628"/>
      <c r="X926" s="628"/>
      <c r="Y926" s="628"/>
      <c r="Z926" s="627" t="e">
        <f>'報告書（事業主控）記載用'!#REF!</f>
        <v>#REF!</v>
      </c>
      <c r="AA926" s="628"/>
      <c r="AB926" s="628"/>
      <c r="AC926" s="628"/>
      <c r="AD926" s="627" t="e">
        <f>'報告書（事業主控）記載用'!#REF!</f>
        <v>#REF!</v>
      </c>
      <c r="AE926" s="628"/>
      <c r="AF926" s="628"/>
      <c r="AG926" s="628"/>
      <c r="AH926" s="627" t="e">
        <f>'報告書（事業主控）記載用'!#REF!</f>
        <v>#REF!</v>
      </c>
      <c r="AI926" s="628"/>
      <c r="AJ926" s="628"/>
      <c r="AK926" s="629"/>
      <c r="AL926" s="494" t="e">
        <f>'報告書（事業主控）記載用'!#REF!</f>
        <v>#REF!</v>
      </c>
      <c r="AM926" s="625"/>
      <c r="AN926" s="623" t="e">
        <f>'報告書（事業主控）記載用'!#REF!</f>
        <v>#REF!</v>
      </c>
      <c r="AO926" s="624"/>
      <c r="AP926" s="624"/>
      <c r="AQ926" s="624"/>
      <c r="AR926" s="624"/>
      <c r="AS926" s="240"/>
    </row>
    <row r="927" spans="2:45" ht="18" customHeight="1">
      <c r="B927" s="644" t="e">
        <f>'報告書（事業主控）記載用'!#REF!</f>
        <v>#REF!</v>
      </c>
      <c r="C927" s="645"/>
      <c r="D927" s="645"/>
      <c r="E927" s="645"/>
      <c r="F927" s="645"/>
      <c r="G927" s="645"/>
      <c r="H927" s="645"/>
      <c r="I927" s="646"/>
      <c r="J927" s="644" t="e">
        <f>'報告書（事業主控）記載用'!#REF!</f>
        <v>#REF!</v>
      </c>
      <c r="K927" s="645"/>
      <c r="L927" s="645"/>
      <c r="M927" s="645"/>
      <c r="N927" s="650"/>
      <c r="O927" s="32" t="e">
        <f>'報告書（事業主控）記載用'!#REF!</f>
        <v>#REF!</v>
      </c>
      <c r="P927" s="11" t="s">
        <v>31</v>
      </c>
      <c r="Q927" s="32" t="e">
        <f>'報告書（事業主控）記載用'!#REF!</f>
        <v>#REF!</v>
      </c>
      <c r="R927" s="11" t="s">
        <v>32</v>
      </c>
      <c r="S927" s="32" t="e">
        <f>'報告書（事業主控）記載用'!#REF!</f>
        <v>#REF!</v>
      </c>
      <c r="T927" s="512" t="s">
        <v>33</v>
      </c>
      <c r="U927" s="512"/>
      <c r="V927" s="633" t="e">
        <f>'報告書（事業主控）記載用'!#REF!</f>
        <v>#REF!</v>
      </c>
      <c r="W927" s="634"/>
      <c r="X927" s="634"/>
      <c r="Y927" s="284"/>
      <c r="Z927" s="285"/>
      <c r="AA927" s="286"/>
      <c r="AB927" s="286"/>
      <c r="AC927" s="284"/>
      <c r="AD927" s="285"/>
      <c r="AE927" s="286"/>
      <c r="AF927" s="286"/>
      <c r="AG927" s="284"/>
      <c r="AH927" s="630" t="e">
        <f>'報告書（事業主控）記載用'!#REF!</f>
        <v>#REF!</v>
      </c>
      <c r="AI927" s="631"/>
      <c r="AJ927" s="631"/>
      <c r="AK927" s="632"/>
      <c r="AL927" s="285"/>
      <c r="AM927" s="287"/>
      <c r="AN927" s="630" t="e">
        <f>'報告書（事業主控）記載用'!#REF!</f>
        <v>#REF!</v>
      </c>
      <c r="AO927" s="631"/>
      <c r="AP927" s="631"/>
      <c r="AQ927" s="631"/>
      <c r="AR927" s="631"/>
      <c r="AS927" s="288"/>
    </row>
    <row r="928" spans="2:45" ht="18" customHeight="1">
      <c r="B928" s="647"/>
      <c r="C928" s="648"/>
      <c r="D928" s="648"/>
      <c r="E928" s="648"/>
      <c r="F928" s="648"/>
      <c r="G928" s="648"/>
      <c r="H928" s="648"/>
      <c r="I928" s="649"/>
      <c r="J928" s="647"/>
      <c r="K928" s="648"/>
      <c r="L928" s="648"/>
      <c r="M928" s="648"/>
      <c r="N928" s="651"/>
      <c r="O928" s="33" t="e">
        <f>'報告書（事業主控）記載用'!#REF!</f>
        <v>#REF!</v>
      </c>
      <c r="P928" s="237" t="s">
        <v>31</v>
      </c>
      <c r="Q928" s="33" t="e">
        <f>'報告書（事業主控）記載用'!#REF!</f>
        <v>#REF!</v>
      </c>
      <c r="R928" s="237" t="s">
        <v>32</v>
      </c>
      <c r="S928" s="33" t="e">
        <f>'報告書（事業主控）記載用'!#REF!</f>
        <v>#REF!</v>
      </c>
      <c r="T928" s="652" t="s">
        <v>34</v>
      </c>
      <c r="U928" s="652"/>
      <c r="V928" s="627" t="e">
        <f>'報告書（事業主控）記載用'!#REF!</f>
        <v>#REF!</v>
      </c>
      <c r="W928" s="628"/>
      <c r="X928" s="628"/>
      <c r="Y928" s="628"/>
      <c r="Z928" s="627" t="e">
        <f>'報告書（事業主控）記載用'!#REF!</f>
        <v>#REF!</v>
      </c>
      <c r="AA928" s="628"/>
      <c r="AB928" s="628"/>
      <c r="AC928" s="628"/>
      <c r="AD928" s="627" t="e">
        <f>'報告書（事業主控）記載用'!#REF!</f>
        <v>#REF!</v>
      </c>
      <c r="AE928" s="628"/>
      <c r="AF928" s="628"/>
      <c r="AG928" s="628"/>
      <c r="AH928" s="627" t="e">
        <f>'報告書（事業主控）記載用'!#REF!</f>
        <v>#REF!</v>
      </c>
      <c r="AI928" s="628"/>
      <c r="AJ928" s="628"/>
      <c r="AK928" s="629"/>
      <c r="AL928" s="494" t="e">
        <f>'報告書（事業主控）記載用'!#REF!</f>
        <v>#REF!</v>
      </c>
      <c r="AM928" s="625"/>
      <c r="AN928" s="623" t="e">
        <f>'報告書（事業主控）記載用'!#REF!</f>
        <v>#REF!</v>
      </c>
      <c r="AO928" s="624"/>
      <c r="AP928" s="624"/>
      <c r="AQ928" s="624"/>
      <c r="AR928" s="624"/>
      <c r="AS928" s="240"/>
    </row>
    <row r="929" spans="2:45" ht="18" customHeight="1">
      <c r="B929" s="644" t="e">
        <f>'報告書（事業主控）記載用'!#REF!</f>
        <v>#REF!</v>
      </c>
      <c r="C929" s="645"/>
      <c r="D929" s="645"/>
      <c r="E929" s="645"/>
      <c r="F929" s="645"/>
      <c r="G929" s="645"/>
      <c r="H929" s="645"/>
      <c r="I929" s="646"/>
      <c r="J929" s="644" t="e">
        <f>'報告書（事業主控）記載用'!#REF!</f>
        <v>#REF!</v>
      </c>
      <c r="K929" s="645"/>
      <c r="L929" s="645"/>
      <c r="M929" s="645"/>
      <c r="N929" s="650"/>
      <c r="O929" s="32" t="e">
        <f>'報告書（事業主控）記載用'!#REF!</f>
        <v>#REF!</v>
      </c>
      <c r="P929" s="11" t="s">
        <v>31</v>
      </c>
      <c r="Q929" s="32" t="e">
        <f>'報告書（事業主控）記載用'!#REF!</f>
        <v>#REF!</v>
      </c>
      <c r="R929" s="11" t="s">
        <v>32</v>
      </c>
      <c r="S929" s="32" t="e">
        <f>'報告書（事業主控）記載用'!#REF!</f>
        <v>#REF!</v>
      </c>
      <c r="T929" s="512" t="s">
        <v>33</v>
      </c>
      <c r="U929" s="512"/>
      <c r="V929" s="633" t="e">
        <f>'報告書（事業主控）記載用'!#REF!</f>
        <v>#REF!</v>
      </c>
      <c r="W929" s="634"/>
      <c r="X929" s="634"/>
      <c r="Y929" s="284"/>
      <c r="Z929" s="285"/>
      <c r="AA929" s="286"/>
      <c r="AB929" s="286"/>
      <c r="AC929" s="284"/>
      <c r="AD929" s="285"/>
      <c r="AE929" s="286"/>
      <c r="AF929" s="286"/>
      <c r="AG929" s="284"/>
      <c r="AH929" s="630" t="e">
        <f>'報告書（事業主控）記載用'!#REF!</f>
        <v>#REF!</v>
      </c>
      <c r="AI929" s="631"/>
      <c r="AJ929" s="631"/>
      <c r="AK929" s="632"/>
      <c r="AL929" s="285"/>
      <c r="AM929" s="287"/>
      <c r="AN929" s="630" t="e">
        <f>'報告書（事業主控）記載用'!#REF!</f>
        <v>#REF!</v>
      </c>
      <c r="AO929" s="631"/>
      <c r="AP929" s="631"/>
      <c r="AQ929" s="631"/>
      <c r="AR929" s="631"/>
      <c r="AS929" s="288"/>
    </row>
    <row r="930" spans="2:45" ht="18" customHeight="1">
      <c r="B930" s="647"/>
      <c r="C930" s="648"/>
      <c r="D930" s="648"/>
      <c r="E930" s="648"/>
      <c r="F930" s="648"/>
      <c r="G930" s="648"/>
      <c r="H930" s="648"/>
      <c r="I930" s="649"/>
      <c r="J930" s="647"/>
      <c r="K930" s="648"/>
      <c r="L930" s="648"/>
      <c r="M930" s="648"/>
      <c r="N930" s="651"/>
      <c r="O930" s="33" t="e">
        <f>'報告書（事業主控）記載用'!#REF!</f>
        <v>#REF!</v>
      </c>
      <c r="P930" s="237" t="s">
        <v>31</v>
      </c>
      <c r="Q930" s="33" t="e">
        <f>'報告書（事業主控）記載用'!#REF!</f>
        <v>#REF!</v>
      </c>
      <c r="R930" s="237" t="s">
        <v>32</v>
      </c>
      <c r="S930" s="33" t="e">
        <f>'報告書（事業主控）記載用'!#REF!</f>
        <v>#REF!</v>
      </c>
      <c r="T930" s="652" t="s">
        <v>34</v>
      </c>
      <c r="U930" s="652"/>
      <c r="V930" s="627" t="e">
        <f>'報告書（事業主控）記載用'!#REF!</f>
        <v>#REF!</v>
      </c>
      <c r="W930" s="628"/>
      <c r="X930" s="628"/>
      <c r="Y930" s="628"/>
      <c r="Z930" s="627" t="e">
        <f>'報告書（事業主控）記載用'!#REF!</f>
        <v>#REF!</v>
      </c>
      <c r="AA930" s="628"/>
      <c r="AB930" s="628"/>
      <c r="AC930" s="628"/>
      <c r="AD930" s="627" t="e">
        <f>'報告書（事業主控）記載用'!#REF!</f>
        <v>#REF!</v>
      </c>
      <c r="AE930" s="628"/>
      <c r="AF930" s="628"/>
      <c r="AG930" s="628"/>
      <c r="AH930" s="627" t="e">
        <f>'報告書（事業主控）記載用'!#REF!</f>
        <v>#REF!</v>
      </c>
      <c r="AI930" s="628"/>
      <c r="AJ930" s="628"/>
      <c r="AK930" s="629"/>
      <c r="AL930" s="494" t="e">
        <f>'報告書（事業主控）記載用'!#REF!</f>
        <v>#REF!</v>
      </c>
      <c r="AM930" s="625"/>
      <c r="AN930" s="623" t="e">
        <f>'報告書（事業主控）記載用'!#REF!</f>
        <v>#REF!</v>
      </c>
      <c r="AO930" s="624"/>
      <c r="AP930" s="624"/>
      <c r="AQ930" s="624"/>
      <c r="AR930" s="624"/>
      <c r="AS930" s="240"/>
    </row>
    <row r="931" spans="2:45" ht="18" customHeight="1">
      <c r="B931" s="644" t="e">
        <f>'報告書（事業主控）記載用'!#REF!</f>
        <v>#REF!</v>
      </c>
      <c r="C931" s="645"/>
      <c r="D931" s="645"/>
      <c r="E931" s="645"/>
      <c r="F931" s="645"/>
      <c r="G931" s="645"/>
      <c r="H931" s="645"/>
      <c r="I931" s="646"/>
      <c r="J931" s="644" t="e">
        <f>'報告書（事業主控）記載用'!#REF!</f>
        <v>#REF!</v>
      </c>
      <c r="K931" s="645"/>
      <c r="L931" s="645"/>
      <c r="M931" s="645"/>
      <c r="N931" s="650"/>
      <c r="O931" s="32" t="e">
        <f>'報告書（事業主控）記載用'!#REF!</f>
        <v>#REF!</v>
      </c>
      <c r="P931" s="11" t="s">
        <v>31</v>
      </c>
      <c r="Q931" s="32" t="e">
        <f>'報告書（事業主控）記載用'!#REF!</f>
        <v>#REF!</v>
      </c>
      <c r="R931" s="11" t="s">
        <v>32</v>
      </c>
      <c r="S931" s="32" t="e">
        <f>'報告書（事業主控）記載用'!#REF!</f>
        <v>#REF!</v>
      </c>
      <c r="T931" s="512" t="s">
        <v>33</v>
      </c>
      <c r="U931" s="512"/>
      <c r="V931" s="633" t="e">
        <f>'報告書（事業主控）記載用'!#REF!</f>
        <v>#REF!</v>
      </c>
      <c r="W931" s="634"/>
      <c r="X931" s="634"/>
      <c r="Y931" s="284"/>
      <c r="Z931" s="285"/>
      <c r="AA931" s="286"/>
      <c r="AB931" s="286"/>
      <c r="AC931" s="284"/>
      <c r="AD931" s="285"/>
      <c r="AE931" s="286"/>
      <c r="AF931" s="286"/>
      <c r="AG931" s="284"/>
      <c r="AH931" s="630" t="e">
        <f>'報告書（事業主控）記載用'!#REF!</f>
        <v>#REF!</v>
      </c>
      <c r="AI931" s="631"/>
      <c r="AJ931" s="631"/>
      <c r="AK931" s="632"/>
      <c r="AL931" s="285"/>
      <c r="AM931" s="287"/>
      <c r="AN931" s="630" t="e">
        <f>'報告書（事業主控）記載用'!#REF!</f>
        <v>#REF!</v>
      </c>
      <c r="AO931" s="631"/>
      <c r="AP931" s="631"/>
      <c r="AQ931" s="631"/>
      <c r="AR931" s="631"/>
      <c r="AS931" s="288"/>
    </row>
    <row r="932" spans="2:45" ht="18" customHeight="1">
      <c r="B932" s="647"/>
      <c r="C932" s="648"/>
      <c r="D932" s="648"/>
      <c r="E932" s="648"/>
      <c r="F932" s="648"/>
      <c r="G932" s="648"/>
      <c r="H932" s="648"/>
      <c r="I932" s="649"/>
      <c r="J932" s="647"/>
      <c r="K932" s="648"/>
      <c r="L932" s="648"/>
      <c r="M932" s="648"/>
      <c r="N932" s="651"/>
      <c r="O932" s="33" t="e">
        <f>'報告書（事業主控）記載用'!#REF!</f>
        <v>#REF!</v>
      </c>
      <c r="P932" s="237" t="s">
        <v>31</v>
      </c>
      <c r="Q932" s="33" t="e">
        <f>'報告書（事業主控）記載用'!#REF!</f>
        <v>#REF!</v>
      </c>
      <c r="R932" s="237" t="s">
        <v>32</v>
      </c>
      <c r="S932" s="33" t="e">
        <f>'報告書（事業主控）記載用'!#REF!</f>
        <v>#REF!</v>
      </c>
      <c r="T932" s="652" t="s">
        <v>34</v>
      </c>
      <c r="U932" s="652"/>
      <c r="V932" s="627" t="e">
        <f>'報告書（事業主控）記載用'!#REF!</f>
        <v>#REF!</v>
      </c>
      <c r="W932" s="628"/>
      <c r="X932" s="628"/>
      <c r="Y932" s="628"/>
      <c r="Z932" s="627" t="e">
        <f>'報告書（事業主控）記載用'!#REF!</f>
        <v>#REF!</v>
      </c>
      <c r="AA932" s="628"/>
      <c r="AB932" s="628"/>
      <c r="AC932" s="628"/>
      <c r="AD932" s="627" t="e">
        <f>'報告書（事業主控）記載用'!#REF!</f>
        <v>#REF!</v>
      </c>
      <c r="AE932" s="628"/>
      <c r="AF932" s="628"/>
      <c r="AG932" s="628"/>
      <c r="AH932" s="627" t="e">
        <f>'報告書（事業主控）記載用'!#REF!</f>
        <v>#REF!</v>
      </c>
      <c r="AI932" s="628"/>
      <c r="AJ932" s="628"/>
      <c r="AK932" s="629"/>
      <c r="AL932" s="494" t="e">
        <f>'報告書（事業主控）記載用'!#REF!</f>
        <v>#REF!</v>
      </c>
      <c r="AM932" s="625"/>
      <c r="AN932" s="623" t="e">
        <f>'報告書（事業主控）記載用'!#REF!</f>
        <v>#REF!</v>
      </c>
      <c r="AO932" s="624"/>
      <c r="AP932" s="624"/>
      <c r="AQ932" s="624"/>
      <c r="AR932" s="624"/>
      <c r="AS932" s="240"/>
    </row>
    <row r="933" spans="2:45" ht="18" customHeight="1">
      <c r="B933" s="644" t="e">
        <f>'報告書（事業主控）記載用'!#REF!</f>
        <v>#REF!</v>
      </c>
      <c r="C933" s="645"/>
      <c r="D933" s="645"/>
      <c r="E933" s="645"/>
      <c r="F933" s="645"/>
      <c r="G933" s="645"/>
      <c r="H933" s="645"/>
      <c r="I933" s="646"/>
      <c r="J933" s="644" t="e">
        <f>'報告書（事業主控）記載用'!#REF!</f>
        <v>#REF!</v>
      </c>
      <c r="K933" s="645"/>
      <c r="L933" s="645"/>
      <c r="M933" s="645"/>
      <c r="N933" s="650"/>
      <c r="O933" s="32" t="e">
        <f>'報告書（事業主控）記載用'!#REF!</f>
        <v>#REF!</v>
      </c>
      <c r="P933" s="11" t="s">
        <v>31</v>
      </c>
      <c r="Q933" s="32" t="e">
        <f>'報告書（事業主控）記載用'!#REF!</f>
        <v>#REF!</v>
      </c>
      <c r="R933" s="11" t="s">
        <v>32</v>
      </c>
      <c r="S933" s="32" t="e">
        <f>'報告書（事業主控）記載用'!#REF!</f>
        <v>#REF!</v>
      </c>
      <c r="T933" s="512" t="s">
        <v>33</v>
      </c>
      <c r="U933" s="512"/>
      <c r="V933" s="633" t="e">
        <f>'報告書（事業主控）記載用'!#REF!</f>
        <v>#REF!</v>
      </c>
      <c r="W933" s="634"/>
      <c r="X933" s="634"/>
      <c r="Y933" s="284"/>
      <c r="Z933" s="285"/>
      <c r="AA933" s="286"/>
      <c r="AB933" s="286"/>
      <c r="AC933" s="284"/>
      <c r="AD933" s="285"/>
      <c r="AE933" s="286"/>
      <c r="AF933" s="286"/>
      <c r="AG933" s="284"/>
      <c r="AH933" s="630" t="e">
        <f>'報告書（事業主控）記載用'!#REF!</f>
        <v>#REF!</v>
      </c>
      <c r="AI933" s="631"/>
      <c r="AJ933" s="631"/>
      <c r="AK933" s="632"/>
      <c r="AL933" s="285"/>
      <c r="AM933" s="287"/>
      <c r="AN933" s="630" t="e">
        <f>'報告書（事業主控）記載用'!#REF!</f>
        <v>#REF!</v>
      </c>
      <c r="AO933" s="631"/>
      <c r="AP933" s="631"/>
      <c r="AQ933" s="631"/>
      <c r="AR933" s="631"/>
      <c r="AS933" s="288"/>
    </row>
    <row r="934" spans="2:45" ht="18" customHeight="1">
      <c r="B934" s="647"/>
      <c r="C934" s="648"/>
      <c r="D934" s="648"/>
      <c r="E934" s="648"/>
      <c r="F934" s="648"/>
      <c r="G934" s="648"/>
      <c r="H934" s="648"/>
      <c r="I934" s="649"/>
      <c r="J934" s="647"/>
      <c r="K934" s="648"/>
      <c r="L934" s="648"/>
      <c r="M934" s="648"/>
      <c r="N934" s="651"/>
      <c r="O934" s="33" t="e">
        <f>'報告書（事業主控）記載用'!#REF!</f>
        <v>#REF!</v>
      </c>
      <c r="P934" s="237" t="s">
        <v>31</v>
      </c>
      <c r="Q934" s="33" t="e">
        <f>'報告書（事業主控）記載用'!#REF!</f>
        <v>#REF!</v>
      </c>
      <c r="R934" s="237" t="s">
        <v>32</v>
      </c>
      <c r="S934" s="33" t="e">
        <f>'報告書（事業主控）記載用'!#REF!</f>
        <v>#REF!</v>
      </c>
      <c r="T934" s="652" t="s">
        <v>34</v>
      </c>
      <c r="U934" s="652"/>
      <c r="V934" s="627" t="e">
        <f>'報告書（事業主控）記載用'!#REF!</f>
        <v>#REF!</v>
      </c>
      <c r="W934" s="628"/>
      <c r="X934" s="628"/>
      <c r="Y934" s="628"/>
      <c r="Z934" s="627" t="e">
        <f>'報告書（事業主控）記載用'!#REF!</f>
        <v>#REF!</v>
      </c>
      <c r="AA934" s="628"/>
      <c r="AB934" s="628"/>
      <c r="AC934" s="628"/>
      <c r="AD934" s="627" t="e">
        <f>'報告書（事業主控）記載用'!#REF!</f>
        <v>#REF!</v>
      </c>
      <c r="AE934" s="628"/>
      <c r="AF934" s="628"/>
      <c r="AG934" s="628"/>
      <c r="AH934" s="627" t="e">
        <f>'報告書（事業主控）記載用'!#REF!</f>
        <v>#REF!</v>
      </c>
      <c r="AI934" s="628"/>
      <c r="AJ934" s="628"/>
      <c r="AK934" s="629"/>
      <c r="AL934" s="494" t="e">
        <f>'報告書（事業主控）記載用'!#REF!</f>
        <v>#REF!</v>
      </c>
      <c r="AM934" s="625"/>
      <c r="AN934" s="623" t="e">
        <f>'報告書（事業主控）記載用'!#REF!</f>
        <v>#REF!</v>
      </c>
      <c r="AO934" s="624"/>
      <c r="AP934" s="624"/>
      <c r="AQ934" s="624"/>
      <c r="AR934" s="624"/>
      <c r="AS934" s="240"/>
    </row>
    <row r="935" spans="2:45" ht="18" customHeight="1">
      <c r="B935" s="644" t="e">
        <f>'報告書（事業主控）記載用'!#REF!</f>
        <v>#REF!</v>
      </c>
      <c r="C935" s="645"/>
      <c r="D935" s="645"/>
      <c r="E935" s="645"/>
      <c r="F935" s="645"/>
      <c r="G935" s="645"/>
      <c r="H935" s="645"/>
      <c r="I935" s="646"/>
      <c r="J935" s="644" t="e">
        <f>'報告書（事業主控）記載用'!#REF!</f>
        <v>#REF!</v>
      </c>
      <c r="K935" s="645"/>
      <c r="L935" s="645"/>
      <c r="M935" s="645"/>
      <c r="N935" s="650"/>
      <c r="O935" s="32" t="e">
        <f>'報告書（事業主控）記載用'!#REF!</f>
        <v>#REF!</v>
      </c>
      <c r="P935" s="11" t="s">
        <v>31</v>
      </c>
      <c r="Q935" s="32" t="e">
        <f>'報告書（事業主控）記載用'!#REF!</f>
        <v>#REF!</v>
      </c>
      <c r="R935" s="11" t="s">
        <v>32</v>
      </c>
      <c r="S935" s="32" t="e">
        <f>'報告書（事業主控）記載用'!#REF!</f>
        <v>#REF!</v>
      </c>
      <c r="T935" s="512" t="s">
        <v>33</v>
      </c>
      <c r="U935" s="512"/>
      <c r="V935" s="633" t="e">
        <f>'報告書（事業主控）記載用'!#REF!</f>
        <v>#REF!</v>
      </c>
      <c r="W935" s="634"/>
      <c r="X935" s="634"/>
      <c r="Y935" s="284"/>
      <c r="Z935" s="285"/>
      <c r="AA935" s="286"/>
      <c r="AB935" s="286"/>
      <c r="AC935" s="284"/>
      <c r="AD935" s="285"/>
      <c r="AE935" s="286"/>
      <c r="AF935" s="286"/>
      <c r="AG935" s="284"/>
      <c r="AH935" s="630" t="e">
        <f>'報告書（事業主控）記載用'!#REF!</f>
        <v>#REF!</v>
      </c>
      <c r="AI935" s="631"/>
      <c r="AJ935" s="631"/>
      <c r="AK935" s="632"/>
      <c r="AL935" s="285"/>
      <c r="AM935" s="287"/>
      <c r="AN935" s="630" t="e">
        <f>'報告書（事業主控）記載用'!#REF!</f>
        <v>#REF!</v>
      </c>
      <c r="AO935" s="631"/>
      <c r="AP935" s="631"/>
      <c r="AQ935" s="631"/>
      <c r="AR935" s="631"/>
      <c r="AS935" s="288"/>
    </row>
    <row r="936" spans="2:45" ht="18" customHeight="1">
      <c r="B936" s="647"/>
      <c r="C936" s="648"/>
      <c r="D936" s="648"/>
      <c r="E936" s="648"/>
      <c r="F936" s="648"/>
      <c r="G936" s="648"/>
      <c r="H936" s="648"/>
      <c r="I936" s="649"/>
      <c r="J936" s="647"/>
      <c r="K936" s="648"/>
      <c r="L936" s="648"/>
      <c r="M936" s="648"/>
      <c r="N936" s="651"/>
      <c r="O936" s="33" t="e">
        <f>'報告書（事業主控）記載用'!#REF!</f>
        <v>#REF!</v>
      </c>
      <c r="P936" s="237" t="s">
        <v>31</v>
      </c>
      <c r="Q936" s="33" t="e">
        <f>'報告書（事業主控）記載用'!#REF!</f>
        <v>#REF!</v>
      </c>
      <c r="R936" s="237" t="s">
        <v>32</v>
      </c>
      <c r="S936" s="33" t="e">
        <f>'報告書（事業主控）記載用'!#REF!</f>
        <v>#REF!</v>
      </c>
      <c r="T936" s="652" t="s">
        <v>34</v>
      </c>
      <c r="U936" s="652"/>
      <c r="V936" s="627" t="e">
        <f>'報告書（事業主控）記載用'!#REF!</f>
        <v>#REF!</v>
      </c>
      <c r="W936" s="628"/>
      <c r="X936" s="628"/>
      <c r="Y936" s="628"/>
      <c r="Z936" s="627" t="e">
        <f>'報告書（事業主控）記載用'!#REF!</f>
        <v>#REF!</v>
      </c>
      <c r="AA936" s="628"/>
      <c r="AB936" s="628"/>
      <c r="AC936" s="628"/>
      <c r="AD936" s="627" t="e">
        <f>'報告書（事業主控）記載用'!#REF!</f>
        <v>#REF!</v>
      </c>
      <c r="AE936" s="628"/>
      <c r="AF936" s="628"/>
      <c r="AG936" s="628"/>
      <c r="AH936" s="627" t="e">
        <f>'報告書（事業主控）記載用'!#REF!</f>
        <v>#REF!</v>
      </c>
      <c r="AI936" s="628"/>
      <c r="AJ936" s="628"/>
      <c r="AK936" s="629"/>
      <c r="AL936" s="494" t="e">
        <f>'報告書（事業主控）記載用'!#REF!</f>
        <v>#REF!</v>
      </c>
      <c r="AM936" s="625"/>
      <c r="AN936" s="623" t="e">
        <f>'報告書（事業主控）記載用'!#REF!</f>
        <v>#REF!</v>
      </c>
      <c r="AO936" s="624"/>
      <c r="AP936" s="624"/>
      <c r="AQ936" s="624"/>
      <c r="AR936" s="624"/>
      <c r="AS936" s="240"/>
    </row>
    <row r="937" spans="2:45" ht="18" customHeight="1">
      <c r="B937" s="644" t="e">
        <f>'報告書（事業主控）記載用'!#REF!</f>
        <v>#REF!</v>
      </c>
      <c r="C937" s="645"/>
      <c r="D937" s="645"/>
      <c r="E937" s="645"/>
      <c r="F937" s="645"/>
      <c r="G937" s="645"/>
      <c r="H937" s="645"/>
      <c r="I937" s="646"/>
      <c r="J937" s="644" t="e">
        <f>'報告書（事業主控）記載用'!#REF!</f>
        <v>#REF!</v>
      </c>
      <c r="K937" s="645"/>
      <c r="L937" s="645"/>
      <c r="M937" s="645"/>
      <c r="N937" s="650"/>
      <c r="O937" s="32" t="e">
        <f>'報告書（事業主控）記載用'!#REF!</f>
        <v>#REF!</v>
      </c>
      <c r="P937" s="11" t="s">
        <v>31</v>
      </c>
      <c r="Q937" s="32" t="e">
        <f>'報告書（事業主控）記載用'!#REF!</f>
        <v>#REF!</v>
      </c>
      <c r="R937" s="11" t="s">
        <v>32</v>
      </c>
      <c r="S937" s="32" t="e">
        <f>'報告書（事業主控）記載用'!#REF!</f>
        <v>#REF!</v>
      </c>
      <c r="T937" s="512" t="s">
        <v>33</v>
      </c>
      <c r="U937" s="512"/>
      <c r="V937" s="633" t="e">
        <f>'報告書（事業主控）記載用'!#REF!</f>
        <v>#REF!</v>
      </c>
      <c r="W937" s="634"/>
      <c r="X937" s="634"/>
      <c r="Y937" s="284"/>
      <c r="Z937" s="285"/>
      <c r="AA937" s="286"/>
      <c r="AB937" s="286"/>
      <c r="AC937" s="284"/>
      <c r="AD937" s="285"/>
      <c r="AE937" s="286"/>
      <c r="AF937" s="286"/>
      <c r="AG937" s="284"/>
      <c r="AH937" s="630" t="e">
        <f>'報告書（事業主控）記載用'!#REF!</f>
        <v>#REF!</v>
      </c>
      <c r="AI937" s="631"/>
      <c r="AJ937" s="631"/>
      <c r="AK937" s="632"/>
      <c r="AL937" s="285"/>
      <c r="AM937" s="287"/>
      <c r="AN937" s="630" t="e">
        <f>'報告書（事業主控）記載用'!#REF!</f>
        <v>#REF!</v>
      </c>
      <c r="AO937" s="631"/>
      <c r="AP937" s="631"/>
      <c r="AQ937" s="631"/>
      <c r="AR937" s="631"/>
      <c r="AS937" s="288"/>
    </row>
    <row r="938" spans="2:45" ht="18" customHeight="1">
      <c r="B938" s="647"/>
      <c r="C938" s="648"/>
      <c r="D938" s="648"/>
      <c r="E938" s="648"/>
      <c r="F938" s="648"/>
      <c r="G938" s="648"/>
      <c r="H938" s="648"/>
      <c r="I938" s="649"/>
      <c r="J938" s="647"/>
      <c r="K938" s="648"/>
      <c r="L938" s="648"/>
      <c r="M938" s="648"/>
      <c r="N938" s="651"/>
      <c r="O938" s="33" t="e">
        <f>'報告書（事業主控）記載用'!#REF!</f>
        <v>#REF!</v>
      </c>
      <c r="P938" s="237" t="s">
        <v>31</v>
      </c>
      <c r="Q938" s="33" t="e">
        <f>'報告書（事業主控）記載用'!#REF!</f>
        <v>#REF!</v>
      </c>
      <c r="R938" s="237" t="s">
        <v>32</v>
      </c>
      <c r="S938" s="33" t="e">
        <f>'報告書（事業主控）記載用'!#REF!</f>
        <v>#REF!</v>
      </c>
      <c r="T938" s="652" t="s">
        <v>34</v>
      </c>
      <c r="U938" s="652"/>
      <c r="V938" s="627" t="e">
        <f>'報告書（事業主控）記載用'!#REF!</f>
        <v>#REF!</v>
      </c>
      <c r="W938" s="628"/>
      <c r="X938" s="628"/>
      <c r="Y938" s="628"/>
      <c r="Z938" s="627" t="e">
        <f>'報告書（事業主控）記載用'!#REF!</f>
        <v>#REF!</v>
      </c>
      <c r="AA938" s="628"/>
      <c r="AB938" s="628"/>
      <c r="AC938" s="628"/>
      <c r="AD938" s="627" t="e">
        <f>'報告書（事業主控）記載用'!#REF!</f>
        <v>#REF!</v>
      </c>
      <c r="AE938" s="628"/>
      <c r="AF938" s="628"/>
      <c r="AG938" s="628"/>
      <c r="AH938" s="627" t="e">
        <f>'報告書（事業主控）記載用'!#REF!</f>
        <v>#REF!</v>
      </c>
      <c r="AI938" s="628"/>
      <c r="AJ938" s="628"/>
      <c r="AK938" s="629"/>
      <c r="AL938" s="494" t="e">
        <f>'報告書（事業主控）記載用'!#REF!</f>
        <v>#REF!</v>
      </c>
      <c r="AM938" s="625"/>
      <c r="AN938" s="623" t="e">
        <f>'報告書（事業主控）記載用'!#REF!</f>
        <v>#REF!</v>
      </c>
      <c r="AO938" s="624"/>
      <c r="AP938" s="624"/>
      <c r="AQ938" s="624"/>
      <c r="AR938" s="624"/>
      <c r="AS938" s="240"/>
    </row>
    <row r="939" spans="2:45" ht="18" customHeight="1">
      <c r="B939" s="407" t="s">
        <v>337</v>
      </c>
      <c r="C939" s="518"/>
      <c r="D939" s="518"/>
      <c r="E939" s="519"/>
      <c r="F939" s="635" t="e">
        <f>'報告書（事業主控）記載用'!#REF!</f>
        <v>#REF!</v>
      </c>
      <c r="G939" s="636"/>
      <c r="H939" s="636"/>
      <c r="I939" s="636"/>
      <c r="J939" s="636"/>
      <c r="K939" s="636"/>
      <c r="L939" s="636"/>
      <c r="M939" s="636"/>
      <c r="N939" s="637"/>
      <c r="O939" s="407" t="s">
        <v>338</v>
      </c>
      <c r="P939" s="518"/>
      <c r="Q939" s="518"/>
      <c r="R939" s="518"/>
      <c r="S939" s="518"/>
      <c r="T939" s="518"/>
      <c r="U939" s="519"/>
      <c r="V939" s="630" t="e">
        <f>'報告書（事業主控）記載用'!#REF!</f>
        <v>#REF!</v>
      </c>
      <c r="W939" s="631"/>
      <c r="X939" s="631"/>
      <c r="Y939" s="632"/>
      <c r="Z939" s="285"/>
      <c r="AA939" s="286"/>
      <c r="AB939" s="286"/>
      <c r="AC939" s="284"/>
      <c r="AD939" s="285"/>
      <c r="AE939" s="286"/>
      <c r="AF939" s="286"/>
      <c r="AG939" s="284"/>
      <c r="AH939" s="630" t="e">
        <f>'報告書（事業主控）記載用'!#REF!</f>
        <v>#REF!</v>
      </c>
      <c r="AI939" s="631"/>
      <c r="AJ939" s="631"/>
      <c r="AK939" s="632"/>
      <c r="AL939" s="285"/>
      <c r="AM939" s="287"/>
      <c r="AN939" s="630" t="e">
        <f>'報告書（事業主控）記載用'!#REF!</f>
        <v>#REF!</v>
      </c>
      <c r="AO939" s="631"/>
      <c r="AP939" s="631"/>
      <c r="AQ939" s="631"/>
      <c r="AR939" s="631"/>
      <c r="AS939" s="288"/>
    </row>
    <row r="940" spans="2:45" ht="18" customHeight="1">
      <c r="B940" s="520"/>
      <c r="C940" s="521"/>
      <c r="D940" s="521"/>
      <c r="E940" s="522"/>
      <c r="F940" s="638"/>
      <c r="G940" s="639"/>
      <c r="H940" s="639"/>
      <c r="I940" s="639"/>
      <c r="J940" s="639"/>
      <c r="K940" s="639"/>
      <c r="L940" s="639"/>
      <c r="M940" s="639"/>
      <c r="N940" s="640"/>
      <c r="O940" s="520"/>
      <c r="P940" s="521"/>
      <c r="Q940" s="521"/>
      <c r="R940" s="521"/>
      <c r="S940" s="521"/>
      <c r="T940" s="521"/>
      <c r="U940" s="522"/>
      <c r="V940" s="513" t="e">
        <f>'報告書（事業主控）記載用'!#REF!</f>
        <v>#REF!</v>
      </c>
      <c r="W940" s="516"/>
      <c r="X940" s="516"/>
      <c r="Y940" s="534"/>
      <c r="Z940" s="513" t="e">
        <f>'報告書（事業主控）記載用'!#REF!</f>
        <v>#REF!</v>
      </c>
      <c r="AA940" s="514"/>
      <c r="AB940" s="514"/>
      <c r="AC940" s="515"/>
      <c r="AD940" s="513" t="e">
        <f>'報告書（事業主控）記載用'!#REF!</f>
        <v>#REF!</v>
      </c>
      <c r="AE940" s="514"/>
      <c r="AF940" s="514"/>
      <c r="AG940" s="515"/>
      <c r="AH940" s="513" t="e">
        <f>'報告書（事業主控）記載用'!#REF!</f>
        <v>#REF!</v>
      </c>
      <c r="AI940" s="492"/>
      <c r="AJ940" s="492"/>
      <c r="AK940" s="492"/>
      <c r="AL940" s="289"/>
      <c r="AM940" s="290"/>
      <c r="AN940" s="513" t="e">
        <f>'報告書（事業主控）記載用'!#REF!</f>
        <v>#REF!</v>
      </c>
      <c r="AO940" s="516"/>
      <c r="AP940" s="516"/>
      <c r="AQ940" s="516"/>
      <c r="AR940" s="516"/>
      <c r="AS940" s="291"/>
    </row>
    <row r="941" spans="2:45" ht="18" customHeight="1">
      <c r="B941" s="523"/>
      <c r="C941" s="524"/>
      <c r="D941" s="524"/>
      <c r="E941" s="525"/>
      <c r="F941" s="641"/>
      <c r="G941" s="642"/>
      <c r="H941" s="642"/>
      <c r="I941" s="642"/>
      <c r="J941" s="642"/>
      <c r="K941" s="642"/>
      <c r="L941" s="642"/>
      <c r="M941" s="642"/>
      <c r="N941" s="643"/>
      <c r="O941" s="523"/>
      <c r="P941" s="524"/>
      <c r="Q941" s="524"/>
      <c r="R941" s="524"/>
      <c r="S941" s="524"/>
      <c r="T941" s="524"/>
      <c r="U941" s="525"/>
      <c r="V941" s="623" t="e">
        <f>'報告書（事業主控）記載用'!#REF!</f>
        <v>#REF!</v>
      </c>
      <c r="W941" s="624"/>
      <c r="X941" s="624"/>
      <c r="Y941" s="626"/>
      <c r="Z941" s="623" t="e">
        <f>'報告書（事業主控）記載用'!#REF!</f>
        <v>#REF!</v>
      </c>
      <c r="AA941" s="624"/>
      <c r="AB941" s="624"/>
      <c r="AC941" s="626"/>
      <c r="AD941" s="623" t="e">
        <f>'報告書（事業主控）記載用'!#REF!</f>
        <v>#REF!</v>
      </c>
      <c r="AE941" s="624"/>
      <c r="AF941" s="624"/>
      <c r="AG941" s="626"/>
      <c r="AH941" s="623" t="e">
        <f>'報告書（事業主控）記載用'!#REF!</f>
        <v>#REF!</v>
      </c>
      <c r="AI941" s="624"/>
      <c r="AJ941" s="624"/>
      <c r="AK941" s="626"/>
      <c r="AL941" s="239"/>
      <c r="AM941" s="240"/>
      <c r="AN941" s="623" t="e">
        <f>'報告書（事業主控）記載用'!#REF!</f>
        <v>#REF!</v>
      </c>
      <c r="AO941" s="624"/>
      <c r="AP941" s="624"/>
      <c r="AQ941" s="624"/>
      <c r="AR941" s="624"/>
      <c r="AS941" s="240"/>
    </row>
    <row r="942" spans="2:45" ht="18" customHeight="1">
      <c r="AN942" s="622" t="e">
        <f>_xlfn.SINGLE('報告書（事業主控）記載用'!#REF!)</f>
        <v>#REF!</v>
      </c>
      <c r="AO942" s="622"/>
      <c r="AP942" s="622"/>
      <c r="AQ942" s="622"/>
      <c r="AR942" s="622"/>
    </row>
    <row r="943" spans="2:45" ht="31.9" customHeight="1">
      <c r="AN943" s="38"/>
      <c r="AO943" s="38"/>
      <c r="AP943" s="38"/>
      <c r="AQ943" s="38"/>
      <c r="AR943" s="38"/>
    </row>
    <row r="944" spans="2:45" ht="7.5" customHeight="1">
      <c r="X944" s="3"/>
      <c r="Y944" s="3"/>
    </row>
    <row r="945" spans="2:45" ht="10.5" customHeight="1">
      <c r="X945" s="3"/>
      <c r="Y945" s="3"/>
    </row>
    <row r="946" spans="2:45" ht="5.25" customHeight="1">
      <c r="X946" s="3"/>
      <c r="Y946" s="3"/>
    </row>
    <row r="947" spans="2:45" ht="5.25" customHeight="1">
      <c r="X947" s="3"/>
      <c r="Y947" s="3"/>
    </row>
    <row r="948" spans="2:45" ht="5.25" customHeight="1">
      <c r="X948" s="3"/>
      <c r="Y948" s="3"/>
    </row>
    <row r="949" spans="2:45" ht="5.25" customHeight="1">
      <c r="X949" s="3"/>
      <c r="Y949" s="3"/>
    </row>
    <row r="950" spans="2:45" ht="17.25" customHeight="1">
      <c r="B950" s="2" t="s">
        <v>35</v>
      </c>
      <c r="S950" s="9"/>
      <c r="T950" s="9"/>
      <c r="U950" s="9"/>
      <c r="V950" s="9"/>
      <c r="W950" s="9"/>
      <c r="AL950" s="26"/>
      <c r="AM950" s="26"/>
      <c r="AN950" s="26"/>
      <c r="AO950" s="26"/>
    </row>
    <row r="951" spans="2:45" ht="12.75" customHeight="1">
      <c r="M951" s="27"/>
      <c r="N951" s="27"/>
      <c r="O951" s="27"/>
      <c r="P951" s="27"/>
      <c r="Q951" s="27"/>
      <c r="R951" s="27"/>
      <c r="S951" s="27"/>
      <c r="T951" s="28"/>
      <c r="U951" s="28"/>
      <c r="V951" s="28"/>
      <c r="W951" s="28"/>
      <c r="X951" s="28"/>
      <c r="Y951" s="28"/>
      <c r="Z951" s="28"/>
      <c r="AA951" s="27"/>
      <c r="AB951" s="27"/>
      <c r="AC951" s="27"/>
      <c r="AL951" s="26"/>
      <c r="AM951" s="389" t="s">
        <v>267</v>
      </c>
      <c r="AN951" s="617"/>
      <c r="AO951" s="617"/>
      <c r="AP951" s="618"/>
    </row>
    <row r="952" spans="2:45" ht="12.75" customHeight="1">
      <c r="M952" s="27"/>
      <c r="N952" s="27"/>
      <c r="O952" s="27"/>
      <c r="P952" s="27"/>
      <c r="Q952" s="27"/>
      <c r="R952" s="27"/>
      <c r="S952" s="27"/>
      <c r="T952" s="28"/>
      <c r="U952" s="28"/>
      <c r="V952" s="28"/>
      <c r="W952" s="28"/>
      <c r="X952" s="28"/>
      <c r="Y952" s="28"/>
      <c r="Z952" s="28"/>
      <c r="AA952" s="27"/>
      <c r="AB952" s="27"/>
      <c r="AC952" s="27"/>
      <c r="AL952" s="26"/>
      <c r="AM952" s="619"/>
      <c r="AN952" s="620"/>
      <c r="AO952" s="620"/>
      <c r="AP952" s="621"/>
    </row>
    <row r="953" spans="2:45" ht="12.75" customHeight="1">
      <c r="M953" s="27"/>
      <c r="N953" s="27"/>
      <c r="O953" s="27"/>
      <c r="P953" s="27"/>
      <c r="Q953" s="27"/>
      <c r="R953" s="27"/>
      <c r="S953" s="27"/>
      <c r="T953" s="27"/>
      <c r="U953" s="27"/>
      <c r="V953" s="27"/>
      <c r="W953" s="27"/>
      <c r="X953" s="27"/>
      <c r="Y953" s="27"/>
      <c r="Z953" s="27"/>
      <c r="AA953" s="27"/>
      <c r="AB953" s="27"/>
      <c r="AC953" s="27"/>
      <c r="AL953" s="26"/>
      <c r="AM953" s="26"/>
      <c r="AN953" s="270"/>
      <c r="AO953" s="270"/>
    </row>
    <row r="954" spans="2:45" ht="6" customHeight="1">
      <c r="M954" s="27"/>
      <c r="N954" s="27"/>
      <c r="O954" s="27"/>
      <c r="P954" s="27"/>
      <c r="Q954" s="27"/>
      <c r="R954" s="27"/>
      <c r="S954" s="27"/>
      <c r="T954" s="27"/>
      <c r="U954" s="27"/>
      <c r="V954" s="27"/>
      <c r="W954" s="27"/>
      <c r="X954" s="27"/>
      <c r="Y954" s="27"/>
      <c r="Z954" s="27"/>
      <c r="AA954" s="27"/>
      <c r="AB954" s="27"/>
      <c r="AC954" s="27"/>
      <c r="AL954" s="26"/>
      <c r="AM954" s="26"/>
    </row>
    <row r="955" spans="2:45" ht="12.75" customHeight="1">
      <c r="B955" s="403" t="s">
        <v>2</v>
      </c>
      <c r="C955" s="404"/>
      <c r="D955" s="404"/>
      <c r="E955" s="404"/>
      <c r="F955" s="404"/>
      <c r="G955" s="404"/>
      <c r="H955" s="404"/>
      <c r="I955" s="404"/>
      <c r="J955" s="408" t="s">
        <v>10</v>
      </c>
      <c r="K955" s="408"/>
      <c r="L955" s="271" t="s">
        <v>3</v>
      </c>
      <c r="M955" s="408" t="s">
        <v>11</v>
      </c>
      <c r="N955" s="408"/>
      <c r="O955" s="409" t="s">
        <v>12</v>
      </c>
      <c r="P955" s="408"/>
      <c r="Q955" s="408"/>
      <c r="R955" s="408"/>
      <c r="S955" s="408"/>
      <c r="T955" s="408"/>
      <c r="U955" s="408" t="s">
        <v>13</v>
      </c>
      <c r="V955" s="408"/>
      <c r="W955" s="408"/>
      <c r="AD955" s="11"/>
      <c r="AE955" s="11"/>
      <c r="AF955" s="11"/>
      <c r="AG955" s="11"/>
      <c r="AH955" s="11"/>
      <c r="AI955" s="11"/>
      <c r="AJ955" s="11"/>
      <c r="AL955" s="543">
        <f>$AL$9</f>
        <v>0</v>
      </c>
      <c r="AM955" s="411"/>
      <c r="AN955" s="478" t="s">
        <v>4</v>
      </c>
      <c r="AO955" s="478"/>
      <c r="AP955" s="411">
        <v>24</v>
      </c>
      <c r="AQ955" s="411"/>
      <c r="AR955" s="478" t="s">
        <v>5</v>
      </c>
      <c r="AS955" s="481"/>
    </row>
    <row r="956" spans="2:45" ht="13.9" customHeight="1">
      <c r="B956" s="404"/>
      <c r="C956" s="404"/>
      <c r="D956" s="404"/>
      <c r="E956" s="404"/>
      <c r="F956" s="404"/>
      <c r="G956" s="404"/>
      <c r="H956" s="404"/>
      <c r="I956" s="404"/>
      <c r="J956" s="591">
        <f>$J$10</f>
        <v>0</v>
      </c>
      <c r="K956" s="579">
        <f>$K$10</f>
        <v>0</v>
      </c>
      <c r="L956" s="593">
        <f>$L$10</f>
        <v>0</v>
      </c>
      <c r="M956" s="582">
        <f>$M$10</f>
        <v>0</v>
      </c>
      <c r="N956" s="579">
        <f>$N$10</f>
        <v>0</v>
      </c>
      <c r="O956" s="582">
        <f>$O$10</f>
        <v>0</v>
      </c>
      <c r="P956" s="544">
        <f>$P$10</f>
        <v>0</v>
      </c>
      <c r="Q956" s="544">
        <f>$Q$10</f>
        <v>0</v>
      </c>
      <c r="R956" s="544">
        <f>$R$10</f>
        <v>0</v>
      </c>
      <c r="S956" s="544">
        <f>$S$10</f>
        <v>0</v>
      </c>
      <c r="T956" s="579">
        <f>$T$10</f>
        <v>0</v>
      </c>
      <c r="U956" s="582">
        <f>$U$10</f>
        <v>0</v>
      </c>
      <c r="V956" s="544">
        <f>$V$10</f>
        <v>0</v>
      </c>
      <c r="W956" s="579">
        <f>$W$10</f>
        <v>0</v>
      </c>
      <c r="AD956" s="11"/>
      <c r="AE956" s="11"/>
      <c r="AF956" s="11"/>
      <c r="AG956" s="11"/>
      <c r="AH956" s="11"/>
      <c r="AI956" s="11"/>
      <c r="AJ956" s="11"/>
      <c r="AL956" s="412"/>
      <c r="AM956" s="413"/>
      <c r="AN956" s="479"/>
      <c r="AO956" s="479"/>
      <c r="AP956" s="413"/>
      <c r="AQ956" s="413"/>
      <c r="AR956" s="479"/>
      <c r="AS956" s="482"/>
    </row>
    <row r="957" spans="2:45" ht="9" customHeight="1">
      <c r="B957" s="404"/>
      <c r="C957" s="404"/>
      <c r="D957" s="404"/>
      <c r="E957" s="404"/>
      <c r="F957" s="404"/>
      <c r="G957" s="404"/>
      <c r="H957" s="404"/>
      <c r="I957" s="404"/>
      <c r="J957" s="592"/>
      <c r="K957" s="580"/>
      <c r="L957" s="594"/>
      <c r="M957" s="583"/>
      <c r="N957" s="580"/>
      <c r="O957" s="583"/>
      <c r="P957" s="545"/>
      <c r="Q957" s="545"/>
      <c r="R957" s="545"/>
      <c r="S957" s="545"/>
      <c r="T957" s="580"/>
      <c r="U957" s="583"/>
      <c r="V957" s="545"/>
      <c r="W957" s="580"/>
      <c r="AD957" s="11"/>
      <c r="AE957" s="11"/>
      <c r="AF957" s="11"/>
      <c r="AG957" s="11"/>
      <c r="AH957" s="11"/>
      <c r="AI957" s="11"/>
      <c r="AJ957" s="11"/>
      <c r="AL957" s="414"/>
      <c r="AM957" s="415"/>
      <c r="AN957" s="480"/>
      <c r="AO957" s="480"/>
      <c r="AP957" s="415"/>
      <c r="AQ957" s="415"/>
      <c r="AR957" s="480"/>
      <c r="AS957" s="483"/>
    </row>
    <row r="958" spans="2:45" ht="6" customHeight="1">
      <c r="B958" s="406"/>
      <c r="C958" s="406"/>
      <c r="D958" s="406"/>
      <c r="E958" s="406"/>
      <c r="F958" s="406"/>
      <c r="G958" s="406"/>
      <c r="H958" s="406"/>
      <c r="I958" s="406"/>
      <c r="J958" s="592"/>
      <c r="K958" s="581"/>
      <c r="L958" s="595"/>
      <c r="M958" s="584"/>
      <c r="N958" s="581"/>
      <c r="O958" s="584"/>
      <c r="P958" s="546"/>
      <c r="Q958" s="546"/>
      <c r="R958" s="546"/>
      <c r="S958" s="546"/>
      <c r="T958" s="581"/>
      <c r="U958" s="584"/>
      <c r="V958" s="546"/>
      <c r="W958" s="581"/>
    </row>
    <row r="959" spans="2:45" ht="15" customHeight="1">
      <c r="B959" s="457" t="s">
        <v>36</v>
      </c>
      <c r="C959" s="458"/>
      <c r="D959" s="458"/>
      <c r="E959" s="458"/>
      <c r="F959" s="458"/>
      <c r="G959" s="458"/>
      <c r="H959" s="458"/>
      <c r="I959" s="459"/>
      <c r="J959" s="457" t="s">
        <v>6</v>
      </c>
      <c r="K959" s="458"/>
      <c r="L959" s="458"/>
      <c r="M959" s="458"/>
      <c r="N959" s="466"/>
      <c r="O959" s="469" t="s">
        <v>37</v>
      </c>
      <c r="P959" s="458"/>
      <c r="Q959" s="458"/>
      <c r="R959" s="458"/>
      <c r="S959" s="458"/>
      <c r="T959" s="458"/>
      <c r="U959" s="459"/>
      <c r="V959" s="272" t="s">
        <v>348</v>
      </c>
      <c r="W959" s="273"/>
      <c r="X959" s="273"/>
      <c r="Y959" s="472" t="s">
        <v>349</v>
      </c>
      <c r="Z959" s="472"/>
      <c r="AA959" s="472"/>
      <c r="AB959" s="472"/>
      <c r="AC959" s="472"/>
      <c r="AD959" s="472"/>
      <c r="AE959" s="472"/>
      <c r="AF959" s="472"/>
      <c r="AG959" s="472"/>
      <c r="AH959" s="472"/>
      <c r="AI959" s="273"/>
      <c r="AJ959" s="273"/>
      <c r="AK959" s="274"/>
      <c r="AL959" s="596" t="s">
        <v>310</v>
      </c>
      <c r="AM959" s="596"/>
      <c r="AN959" s="473" t="s">
        <v>350</v>
      </c>
      <c r="AO959" s="473"/>
      <c r="AP959" s="473"/>
      <c r="AQ959" s="473"/>
      <c r="AR959" s="473"/>
      <c r="AS959" s="474"/>
    </row>
    <row r="960" spans="2:45" ht="13.9" customHeight="1">
      <c r="B960" s="460"/>
      <c r="C960" s="461"/>
      <c r="D960" s="461"/>
      <c r="E960" s="461"/>
      <c r="F960" s="461"/>
      <c r="G960" s="461"/>
      <c r="H960" s="461"/>
      <c r="I960" s="462"/>
      <c r="J960" s="460"/>
      <c r="K960" s="461"/>
      <c r="L960" s="461"/>
      <c r="M960" s="461"/>
      <c r="N960" s="467"/>
      <c r="O960" s="470"/>
      <c r="P960" s="461"/>
      <c r="Q960" s="461"/>
      <c r="R960" s="461"/>
      <c r="S960" s="461"/>
      <c r="T960" s="461"/>
      <c r="U960" s="462"/>
      <c r="V960" s="420" t="s">
        <v>7</v>
      </c>
      <c r="W960" s="421"/>
      <c r="X960" s="421"/>
      <c r="Y960" s="422"/>
      <c r="Z960" s="426" t="s">
        <v>16</v>
      </c>
      <c r="AA960" s="427"/>
      <c r="AB960" s="427"/>
      <c r="AC960" s="428"/>
      <c r="AD960" s="432" t="s">
        <v>17</v>
      </c>
      <c r="AE960" s="433"/>
      <c r="AF960" s="433"/>
      <c r="AG960" s="434"/>
      <c r="AH960" s="660" t="s">
        <v>60</v>
      </c>
      <c r="AI960" s="478"/>
      <c r="AJ960" s="478"/>
      <c r="AK960" s="481"/>
      <c r="AL960" s="597" t="s">
        <v>38</v>
      </c>
      <c r="AM960" s="597"/>
      <c r="AN960" s="448" t="s">
        <v>19</v>
      </c>
      <c r="AO960" s="449"/>
      <c r="AP960" s="449"/>
      <c r="AQ960" s="449"/>
      <c r="AR960" s="450"/>
      <c r="AS960" s="451"/>
    </row>
    <row r="961" spans="2:45" ht="13.9" customHeight="1">
      <c r="B961" s="463"/>
      <c r="C961" s="464"/>
      <c r="D961" s="464"/>
      <c r="E961" s="464"/>
      <c r="F961" s="464"/>
      <c r="G961" s="464"/>
      <c r="H961" s="464"/>
      <c r="I961" s="465"/>
      <c r="J961" s="463"/>
      <c r="K961" s="464"/>
      <c r="L961" s="464"/>
      <c r="M961" s="464"/>
      <c r="N961" s="468"/>
      <c r="O961" s="471"/>
      <c r="P961" s="464"/>
      <c r="Q961" s="464"/>
      <c r="R961" s="464"/>
      <c r="S961" s="464"/>
      <c r="T961" s="464"/>
      <c r="U961" s="465"/>
      <c r="V961" s="423"/>
      <c r="W961" s="424"/>
      <c r="X961" s="424"/>
      <c r="Y961" s="425"/>
      <c r="Z961" s="429"/>
      <c r="AA961" s="430"/>
      <c r="AB961" s="430"/>
      <c r="AC961" s="431"/>
      <c r="AD961" s="435"/>
      <c r="AE961" s="436"/>
      <c r="AF961" s="436"/>
      <c r="AG961" s="437"/>
      <c r="AH961" s="661"/>
      <c r="AI961" s="480"/>
      <c r="AJ961" s="480"/>
      <c r="AK961" s="483"/>
      <c r="AL961" s="598"/>
      <c r="AM961" s="598"/>
      <c r="AN961" s="454"/>
      <c r="AO961" s="454"/>
      <c r="AP961" s="454"/>
      <c r="AQ961" s="454"/>
      <c r="AR961" s="454"/>
      <c r="AS961" s="455"/>
    </row>
    <row r="962" spans="2:45" ht="18" customHeight="1">
      <c r="B962" s="653" t="e">
        <f>'報告書（事業主控）記載用'!#REF!</f>
        <v>#REF!</v>
      </c>
      <c r="C962" s="654"/>
      <c r="D962" s="654"/>
      <c r="E962" s="654"/>
      <c r="F962" s="654"/>
      <c r="G962" s="654"/>
      <c r="H962" s="654"/>
      <c r="I962" s="655"/>
      <c r="J962" s="653" t="e">
        <f>'報告書（事業主控）記載用'!#REF!</f>
        <v>#REF!</v>
      </c>
      <c r="K962" s="654"/>
      <c r="L962" s="654"/>
      <c r="M962" s="654"/>
      <c r="N962" s="656"/>
      <c r="O962" s="277" t="e">
        <f>'報告書（事業主控）記載用'!#REF!</f>
        <v>#REF!</v>
      </c>
      <c r="P962" s="278" t="s">
        <v>31</v>
      </c>
      <c r="Q962" s="277" t="e">
        <f>'報告書（事業主控）記載用'!#REF!</f>
        <v>#REF!</v>
      </c>
      <c r="R962" s="278" t="s">
        <v>32</v>
      </c>
      <c r="S962" s="277" t="e">
        <f>'報告書（事業主控）記載用'!#REF!</f>
        <v>#REF!</v>
      </c>
      <c r="T962" s="506" t="s">
        <v>33</v>
      </c>
      <c r="U962" s="506"/>
      <c r="V962" s="633" t="e">
        <f>'報告書（事業主控）記載用'!#REF!</f>
        <v>#REF!</v>
      </c>
      <c r="W962" s="634"/>
      <c r="X962" s="634"/>
      <c r="Y962" s="279" t="s">
        <v>8</v>
      </c>
      <c r="Z962" s="285"/>
      <c r="AA962" s="286"/>
      <c r="AB962" s="286"/>
      <c r="AC962" s="279" t="s">
        <v>8</v>
      </c>
      <c r="AD962" s="285"/>
      <c r="AE962" s="286"/>
      <c r="AF962" s="286"/>
      <c r="AG962" s="279" t="s">
        <v>8</v>
      </c>
      <c r="AH962" s="657" t="e">
        <f>'報告書（事業主控）記載用'!#REF!</f>
        <v>#REF!</v>
      </c>
      <c r="AI962" s="658"/>
      <c r="AJ962" s="658"/>
      <c r="AK962" s="659"/>
      <c r="AL962" s="285"/>
      <c r="AM962" s="287"/>
      <c r="AN962" s="630" t="e">
        <f>'報告書（事業主控）記載用'!#REF!</f>
        <v>#REF!</v>
      </c>
      <c r="AO962" s="631"/>
      <c r="AP962" s="631"/>
      <c r="AQ962" s="631"/>
      <c r="AR962" s="631"/>
      <c r="AS962" s="282" t="s">
        <v>8</v>
      </c>
    </row>
    <row r="963" spans="2:45" ht="18" customHeight="1">
      <c r="B963" s="647"/>
      <c r="C963" s="648"/>
      <c r="D963" s="648"/>
      <c r="E963" s="648"/>
      <c r="F963" s="648"/>
      <c r="G963" s="648"/>
      <c r="H963" s="648"/>
      <c r="I963" s="649"/>
      <c r="J963" s="647"/>
      <c r="K963" s="648"/>
      <c r="L963" s="648"/>
      <c r="M963" s="648"/>
      <c r="N963" s="651"/>
      <c r="O963" s="33" t="e">
        <f>'報告書（事業主控）記載用'!#REF!</f>
        <v>#REF!</v>
      </c>
      <c r="P963" s="237" t="s">
        <v>31</v>
      </c>
      <c r="Q963" s="33" t="e">
        <f>'報告書（事業主控）記載用'!#REF!</f>
        <v>#REF!</v>
      </c>
      <c r="R963" s="237" t="s">
        <v>32</v>
      </c>
      <c r="S963" s="33" t="e">
        <f>'報告書（事業主控）記載用'!#REF!</f>
        <v>#REF!</v>
      </c>
      <c r="T963" s="652" t="s">
        <v>34</v>
      </c>
      <c r="U963" s="652"/>
      <c r="V963" s="623" t="e">
        <f>'報告書（事業主控）記載用'!#REF!</f>
        <v>#REF!</v>
      </c>
      <c r="W963" s="624"/>
      <c r="X963" s="624"/>
      <c r="Y963" s="624"/>
      <c r="Z963" s="623" t="e">
        <f>'報告書（事業主控）記載用'!#REF!</f>
        <v>#REF!</v>
      </c>
      <c r="AA963" s="624"/>
      <c r="AB963" s="624"/>
      <c r="AC963" s="624"/>
      <c r="AD963" s="623" t="e">
        <f>'報告書（事業主控）記載用'!#REF!</f>
        <v>#REF!</v>
      </c>
      <c r="AE963" s="624"/>
      <c r="AF963" s="624"/>
      <c r="AG963" s="624"/>
      <c r="AH963" s="623" t="e">
        <f>'報告書（事業主控）記載用'!#REF!</f>
        <v>#REF!</v>
      </c>
      <c r="AI963" s="624"/>
      <c r="AJ963" s="624"/>
      <c r="AK963" s="626"/>
      <c r="AL963" s="494" t="e">
        <f>'報告書（事業主控）記載用'!#REF!</f>
        <v>#REF!</v>
      </c>
      <c r="AM963" s="625"/>
      <c r="AN963" s="623" t="e">
        <f>'報告書（事業主控）記載用'!#REF!</f>
        <v>#REF!</v>
      </c>
      <c r="AO963" s="624"/>
      <c r="AP963" s="624"/>
      <c r="AQ963" s="624"/>
      <c r="AR963" s="624"/>
      <c r="AS963" s="240"/>
    </row>
    <row r="964" spans="2:45" ht="18" customHeight="1">
      <c r="B964" s="644" t="e">
        <f>'報告書（事業主控）記載用'!#REF!</f>
        <v>#REF!</v>
      </c>
      <c r="C964" s="645"/>
      <c r="D964" s="645"/>
      <c r="E964" s="645"/>
      <c r="F964" s="645"/>
      <c r="G964" s="645"/>
      <c r="H964" s="645"/>
      <c r="I964" s="646"/>
      <c r="J964" s="644" t="e">
        <f>'報告書（事業主控）記載用'!#REF!</f>
        <v>#REF!</v>
      </c>
      <c r="K964" s="645"/>
      <c r="L964" s="645"/>
      <c r="M964" s="645"/>
      <c r="N964" s="650"/>
      <c r="O964" s="32" t="e">
        <f>'報告書（事業主控）記載用'!#REF!</f>
        <v>#REF!</v>
      </c>
      <c r="P964" s="11" t="s">
        <v>31</v>
      </c>
      <c r="Q964" s="32" t="e">
        <f>'報告書（事業主控）記載用'!#REF!</f>
        <v>#REF!</v>
      </c>
      <c r="R964" s="11" t="s">
        <v>32</v>
      </c>
      <c r="S964" s="32" t="e">
        <f>'報告書（事業主控）記載用'!#REF!</f>
        <v>#REF!</v>
      </c>
      <c r="T964" s="512" t="s">
        <v>33</v>
      </c>
      <c r="U964" s="512"/>
      <c r="V964" s="633" t="e">
        <f>'報告書（事業主控）記載用'!#REF!</f>
        <v>#REF!</v>
      </c>
      <c r="W964" s="634"/>
      <c r="X964" s="634"/>
      <c r="Y964" s="284"/>
      <c r="Z964" s="285"/>
      <c r="AA964" s="286"/>
      <c r="AB964" s="286"/>
      <c r="AC964" s="284"/>
      <c r="AD964" s="285"/>
      <c r="AE964" s="286"/>
      <c r="AF964" s="286"/>
      <c r="AG964" s="284"/>
      <c r="AH964" s="630" t="e">
        <f>'報告書（事業主控）記載用'!#REF!</f>
        <v>#REF!</v>
      </c>
      <c r="AI964" s="631"/>
      <c r="AJ964" s="631"/>
      <c r="AK964" s="632"/>
      <c r="AL964" s="285"/>
      <c r="AM964" s="287"/>
      <c r="AN964" s="630" t="e">
        <f>'報告書（事業主控）記載用'!#REF!</f>
        <v>#REF!</v>
      </c>
      <c r="AO964" s="631"/>
      <c r="AP964" s="631"/>
      <c r="AQ964" s="631"/>
      <c r="AR964" s="631"/>
      <c r="AS964" s="288"/>
    </row>
    <row r="965" spans="2:45" ht="18" customHeight="1">
      <c r="B965" s="647"/>
      <c r="C965" s="648"/>
      <c r="D965" s="648"/>
      <c r="E965" s="648"/>
      <c r="F965" s="648"/>
      <c r="G965" s="648"/>
      <c r="H965" s="648"/>
      <c r="I965" s="649"/>
      <c r="J965" s="647"/>
      <c r="K965" s="648"/>
      <c r="L965" s="648"/>
      <c r="M965" s="648"/>
      <c r="N965" s="651"/>
      <c r="O965" s="33" t="e">
        <f>'報告書（事業主控）記載用'!#REF!</f>
        <v>#REF!</v>
      </c>
      <c r="P965" s="237" t="s">
        <v>31</v>
      </c>
      <c r="Q965" s="33" t="e">
        <f>'報告書（事業主控）記載用'!#REF!</f>
        <v>#REF!</v>
      </c>
      <c r="R965" s="237" t="s">
        <v>32</v>
      </c>
      <c r="S965" s="33" t="e">
        <f>'報告書（事業主控）記載用'!#REF!</f>
        <v>#REF!</v>
      </c>
      <c r="T965" s="652" t="s">
        <v>34</v>
      </c>
      <c r="U965" s="652"/>
      <c r="V965" s="627" t="e">
        <f>'報告書（事業主控）記載用'!#REF!</f>
        <v>#REF!</v>
      </c>
      <c r="W965" s="628"/>
      <c r="X965" s="628"/>
      <c r="Y965" s="628"/>
      <c r="Z965" s="627" t="e">
        <f>'報告書（事業主控）記載用'!#REF!</f>
        <v>#REF!</v>
      </c>
      <c r="AA965" s="628"/>
      <c r="AB965" s="628"/>
      <c r="AC965" s="628"/>
      <c r="AD965" s="627" t="e">
        <f>'報告書（事業主控）記載用'!#REF!</f>
        <v>#REF!</v>
      </c>
      <c r="AE965" s="628"/>
      <c r="AF965" s="628"/>
      <c r="AG965" s="628"/>
      <c r="AH965" s="627" t="e">
        <f>'報告書（事業主控）記載用'!#REF!</f>
        <v>#REF!</v>
      </c>
      <c r="AI965" s="628"/>
      <c r="AJ965" s="628"/>
      <c r="AK965" s="629"/>
      <c r="AL965" s="494" t="e">
        <f>'報告書（事業主控）記載用'!#REF!</f>
        <v>#REF!</v>
      </c>
      <c r="AM965" s="625"/>
      <c r="AN965" s="623" t="e">
        <f>'報告書（事業主控）記載用'!#REF!</f>
        <v>#REF!</v>
      </c>
      <c r="AO965" s="624"/>
      <c r="AP965" s="624"/>
      <c r="AQ965" s="624"/>
      <c r="AR965" s="624"/>
      <c r="AS965" s="240"/>
    </row>
    <row r="966" spans="2:45" ht="18" customHeight="1">
      <c r="B966" s="644" t="e">
        <f>'報告書（事業主控）記載用'!#REF!</f>
        <v>#REF!</v>
      </c>
      <c r="C966" s="645"/>
      <c r="D966" s="645"/>
      <c r="E966" s="645"/>
      <c r="F966" s="645"/>
      <c r="G966" s="645"/>
      <c r="H966" s="645"/>
      <c r="I966" s="646"/>
      <c r="J966" s="644" t="e">
        <f>'報告書（事業主控）記載用'!#REF!</f>
        <v>#REF!</v>
      </c>
      <c r="K966" s="645"/>
      <c r="L966" s="645"/>
      <c r="M966" s="645"/>
      <c r="N966" s="650"/>
      <c r="O966" s="32" t="e">
        <f>'報告書（事業主控）記載用'!#REF!</f>
        <v>#REF!</v>
      </c>
      <c r="P966" s="11" t="s">
        <v>31</v>
      </c>
      <c r="Q966" s="32" t="e">
        <f>'報告書（事業主控）記載用'!#REF!</f>
        <v>#REF!</v>
      </c>
      <c r="R966" s="11" t="s">
        <v>32</v>
      </c>
      <c r="S966" s="32" t="e">
        <f>'報告書（事業主控）記載用'!#REF!</f>
        <v>#REF!</v>
      </c>
      <c r="T966" s="512" t="s">
        <v>33</v>
      </c>
      <c r="U966" s="512"/>
      <c r="V966" s="633" t="e">
        <f>'報告書（事業主控）記載用'!#REF!</f>
        <v>#REF!</v>
      </c>
      <c r="W966" s="634"/>
      <c r="X966" s="634"/>
      <c r="Y966" s="284"/>
      <c r="Z966" s="285"/>
      <c r="AA966" s="286"/>
      <c r="AB966" s="286"/>
      <c r="AC966" s="284"/>
      <c r="AD966" s="285"/>
      <c r="AE966" s="286"/>
      <c r="AF966" s="286"/>
      <c r="AG966" s="284"/>
      <c r="AH966" s="630" t="e">
        <f>'報告書（事業主控）記載用'!#REF!</f>
        <v>#REF!</v>
      </c>
      <c r="AI966" s="631"/>
      <c r="AJ966" s="631"/>
      <c r="AK966" s="632"/>
      <c r="AL966" s="285"/>
      <c r="AM966" s="287"/>
      <c r="AN966" s="630" t="e">
        <f>'報告書（事業主控）記載用'!#REF!</f>
        <v>#REF!</v>
      </c>
      <c r="AO966" s="631"/>
      <c r="AP966" s="631"/>
      <c r="AQ966" s="631"/>
      <c r="AR966" s="631"/>
      <c r="AS966" s="288"/>
    </row>
    <row r="967" spans="2:45" ht="18" customHeight="1">
      <c r="B967" s="647"/>
      <c r="C967" s="648"/>
      <c r="D967" s="648"/>
      <c r="E967" s="648"/>
      <c r="F967" s="648"/>
      <c r="G967" s="648"/>
      <c r="H967" s="648"/>
      <c r="I967" s="649"/>
      <c r="J967" s="647"/>
      <c r="K967" s="648"/>
      <c r="L967" s="648"/>
      <c r="M967" s="648"/>
      <c r="N967" s="651"/>
      <c r="O967" s="33" t="e">
        <f>'報告書（事業主控）記載用'!#REF!</f>
        <v>#REF!</v>
      </c>
      <c r="P967" s="237" t="s">
        <v>31</v>
      </c>
      <c r="Q967" s="33" t="e">
        <f>'報告書（事業主控）記載用'!#REF!</f>
        <v>#REF!</v>
      </c>
      <c r="R967" s="237" t="s">
        <v>32</v>
      </c>
      <c r="S967" s="33" t="e">
        <f>'報告書（事業主控）記載用'!#REF!</f>
        <v>#REF!</v>
      </c>
      <c r="T967" s="652" t="s">
        <v>34</v>
      </c>
      <c r="U967" s="652"/>
      <c r="V967" s="627" t="e">
        <f>'報告書（事業主控）記載用'!#REF!</f>
        <v>#REF!</v>
      </c>
      <c r="W967" s="628"/>
      <c r="X967" s="628"/>
      <c r="Y967" s="628"/>
      <c r="Z967" s="627" t="e">
        <f>'報告書（事業主控）記載用'!#REF!</f>
        <v>#REF!</v>
      </c>
      <c r="AA967" s="628"/>
      <c r="AB967" s="628"/>
      <c r="AC967" s="628"/>
      <c r="AD967" s="627" t="e">
        <f>'報告書（事業主控）記載用'!#REF!</f>
        <v>#REF!</v>
      </c>
      <c r="AE967" s="628"/>
      <c r="AF967" s="628"/>
      <c r="AG967" s="628"/>
      <c r="AH967" s="627" t="e">
        <f>'報告書（事業主控）記載用'!#REF!</f>
        <v>#REF!</v>
      </c>
      <c r="AI967" s="628"/>
      <c r="AJ967" s="628"/>
      <c r="AK967" s="629"/>
      <c r="AL967" s="494" t="e">
        <f>'報告書（事業主控）記載用'!#REF!</f>
        <v>#REF!</v>
      </c>
      <c r="AM967" s="625"/>
      <c r="AN967" s="623" t="e">
        <f>'報告書（事業主控）記載用'!#REF!</f>
        <v>#REF!</v>
      </c>
      <c r="AO967" s="624"/>
      <c r="AP967" s="624"/>
      <c r="AQ967" s="624"/>
      <c r="AR967" s="624"/>
      <c r="AS967" s="240"/>
    </row>
    <row r="968" spans="2:45" ht="18" customHeight="1">
      <c r="B968" s="644" t="e">
        <f>'報告書（事業主控）記載用'!#REF!</f>
        <v>#REF!</v>
      </c>
      <c r="C968" s="645"/>
      <c r="D968" s="645"/>
      <c r="E968" s="645"/>
      <c r="F968" s="645"/>
      <c r="G968" s="645"/>
      <c r="H968" s="645"/>
      <c r="I968" s="646"/>
      <c r="J968" s="644" t="e">
        <f>'報告書（事業主控）記載用'!#REF!</f>
        <v>#REF!</v>
      </c>
      <c r="K968" s="645"/>
      <c r="L968" s="645"/>
      <c r="M968" s="645"/>
      <c r="N968" s="650"/>
      <c r="O968" s="32" t="e">
        <f>'報告書（事業主控）記載用'!#REF!</f>
        <v>#REF!</v>
      </c>
      <c r="P968" s="11" t="s">
        <v>31</v>
      </c>
      <c r="Q968" s="32" t="e">
        <f>'報告書（事業主控）記載用'!#REF!</f>
        <v>#REF!</v>
      </c>
      <c r="R968" s="11" t="s">
        <v>32</v>
      </c>
      <c r="S968" s="32" t="e">
        <f>'報告書（事業主控）記載用'!#REF!</f>
        <v>#REF!</v>
      </c>
      <c r="T968" s="512" t="s">
        <v>33</v>
      </c>
      <c r="U968" s="512"/>
      <c r="V968" s="633" t="e">
        <f>'報告書（事業主控）記載用'!#REF!</f>
        <v>#REF!</v>
      </c>
      <c r="W968" s="634"/>
      <c r="X968" s="634"/>
      <c r="Y968" s="284"/>
      <c r="Z968" s="285"/>
      <c r="AA968" s="286"/>
      <c r="AB968" s="286"/>
      <c r="AC968" s="284"/>
      <c r="AD968" s="285"/>
      <c r="AE968" s="286"/>
      <c r="AF968" s="286"/>
      <c r="AG968" s="284"/>
      <c r="AH968" s="630" t="e">
        <f>'報告書（事業主控）記載用'!#REF!</f>
        <v>#REF!</v>
      </c>
      <c r="AI968" s="631"/>
      <c r="AJ968" s="631"/>
      <c r="AK968" s="632"/>
      <c r="AL968" s="285"/>
      <c r="AM968" s="287"/>
      <c r="AN968" s="630" t="e">
        <f>'報告書（事業主控）記載用'!#REF!</f>
        <v>#REF!</v>
      </c>
      <c r="AO968" s="631"/>
      <c r="AP968" s="631"/>
      <c r="AQ968" s="631"/>
      <c r="AR968" s="631"/>
      <c r="AS968" s="288"/>
    </row>
    <row r="969" spans="2:45" ht="18" customHeight="1">
      <c r="B969" s="647"/>
      <c r="C969" s="648"/>
      <c r="D969" s="648"/>
      <c r="E969" s="648"/>
      <c r="F969" s="648"/>
      <c r="G969" s="648"/>
      <c r="H969" s="648"/>
      <c r="I969" s="649"/>
      <c r="J969" s="647"/>
      <c r="K969" s="648"/>
      <c r="L969" s="648"/>
      <c r="M969" s="648"/>
      <c r="N969" s="651"/>
      <c r="O969" s="33" t="e">
        <f>'報告書（事業主控）記載用'!#REF!</f>
        <v>#REF!</v>
      </c>
      <c r="P969" s="237" t="s">
        <v>31</v>
      </c>
      <c r="Q969" s="33" t="e">
        <f>'報告書（事業主控）記載用'!#REF!</f>
        <v>#REF!</v>
      </c>
      <c r="R969" s="237" t="s">
        <v>32</v>
      </c>
      <c r="S969" s="33" t="e">
        <f>'報告書（事業主控）記載用'!#REF!</f>
        <v>#REF!</v>
      </c>
      <c r="T969" s="652" t="s">
        <v>34</v>
      </c>
      <c r="U969" s="652"/>
      <c r="V969" s="627" t="e">
        <f>'報告書（事業主控）記載用'!#REF!</f>
        <v>#REF!</v>
      </c>
      <c r="W969" s="628"/>
      <c r="X969" s="628"/>
      <c r="Y969" s="628"/>
      <c r="Z969" s="627" t="e">
        <f>'報告書（事業主控）記載用'!#REF!</f>
        <v>#REF!</v>
      </c>
      <c r="AA969" s="628"/>
      <c r="AB969" s="628"/>
      <c r="AC969" s="628"/>
      <c r="AD969" s="627" t="e">
        <f>'報告書（事業主控）記載用'!#REF!</f>
        <v>#REF!</v>
      </c>
      <c r="AE969" s="628"/>
      <c r="AF969" s="628"/>
      <c r="AG969" s="628"/>
      <c r="AH969" s="627" t="e">
        <f>'報告書（事業主控）記載用'!#REF!</f>
        <v>#REF!</v>
      </c>
      <c r="AI969" s="628"/>
      <c r="AJ969" s="628"/>
      <c r="AK969" s="629"/>
      <c r="AL969" s="494" t="e">
        <f>'報告書（事業主控）記載用'!#REF!</f>
        <v>#REF!</v>
      </c>
      <c r="AM969" s="625"/>
      <c r="AN969" s="623" t="e">
        <f>'報告書（事業主控）記載用'!#REF!</f>
        <v>#REF!</v>
      </c>
      <c r="AO969" s="624"/>
      <c r="AP969" s="624"/>
      <c r="AQ969" s="624"/>
      <c r="AR969" s="624"/>
      <c r="AS969" s="240"/>
    </row>
    <row r="970" spans="2:45" ht="18" customHeight="1">
      <c r="B970" s="644" t="e">
        <f>'報告書（事業主控）記載用'!#REF!</f>
        <v>#REF!</v>
      </c>
      <c r="C970" s="645"/>
      <c r="D970" s="645"/>
      <c r="E970" s="645"/>
      <c r="F970" s="645"/>
      <c r="G970" s="645"/>
      <c r="H970" s="645"/>
      <c r="I970" s="646"/>
      <c r="J970" s="644" t="e">
        <f>'報告書（事業主控）記載用'!#REF!</f>
        <v>#REF!</v>
      </c>
      <c r="K970" s="645"/>
      <c r="L970" s="645"/>
      <c r="M970" s="645"/>
      <c r="N970" s="650"/>
      <c r="O970" s="32" t="e">
        <f>'報告書（事業主控）記載用'!#REF!</f>
        <v>#REF!</v>
      </c>
      <c r="P970" s="11" t="s">
        <v>31</v>
      </c>
      <c r="Q970" s="32" t="e">
        <f>'報告書（事業主控）記載用'!#REF!</f>
        <v>#REF!</v>
      </c>
      <c r="R970" s="11" t="s">
        <v>32</v>
      </c>
      <c r="S970" s="32" t="e">
        <f>'報告書（事業主控）記載用'!#REF!</f>
        <v>#REF!</v>
      </c>
      <c r="T970" s="512" t="s">
        <v>33</v>
      </c>
      <c r="U970" s="512"/>
      <c r="V970" s="633" t="e">
        <f>'報告書（事業主控）記載用'!#REF!</f>
        <v>#REF!</v>
      </c>
      <c r="W970" s="634"/>
      <c r="X970" s="634"/>
      <c r="Y970" s="284"/>
      <c r="Z970" s="285"/>
      <c r="AA970" s="286"/>
      <c r="AB970" s="286"/>
      <c r="AC970" s="284"/>
      <c r="AD970" s="285"/>
      <c r="AE970" s="286"/>
      <c r="AF970" s="286"/>
      <c r="AG970" s="284"/>
      <c r="AH970" s="630" t="e">
        <f>'報告書（事業主控）記載用'!#REF!</f>
        <v>#REF!</v>
      </c>
      <c r="AI970" s="631"/>
      <c r="AJ970" s="631"/>
      <c r="AK970" s="632"/>
      <c r="AL970" s="285"/>
      <c r="AM970" s="287"/>
      <c r="AN970" s="630" t="e">
        <f>'報告書（事業主控）記載用'!#REF!</f>
        <v>#REF!</v>
      </c>
      <c r="AO970" s="631"/>
      <c r="AP970" s="631"/>
      <c r="AQ970" s="631"/>
      <c r="AR970" s="631"/>
      <c r="AS970" s="288"/>
    </row>
    <row r="971" spans="2:45" ht="18" customHeight="1">
      <c r="B971" s="647"/>
      <c r="C971" s="648"/>
      <c r="D971" s="648"/>
      <c r="E971" s="648"/>
      <c r="F971" s="648"/>
      <c r="G971" s="648"/>
      <c r="H971" s="648"/>
      <c r="I971" s="649"/>
      <c r="J971" s="647"/>
      <c r="K971" s="648"/>
      <c r="L971" s="648"/>
      <c r="M971" s="648"/>
      <c r="N971" s="651"/>
      <c r="O971" s="33" t="e">
        <f>'報告書（事業主控）記載用'!#REF!</f>
        <v>#REF!</v>
      </c>
      <c r="P971" s="237" t="s">
        <v>31</v>
      </c>
      <c r="Q971" s="33" t="e">
        <f>'報告書（事業主控）記載用'!#REF!</f>
        <v>#REF!</v>
      </c>
      <c r="R971" s="237" t="s">
        <v>32</v>
      </c>
      <c r="S971" s="33" t="e">
        <f>'報告書（事業主控）記載用'!#REF!</f>
        <v>#REF!</v>
      </c>
      <c r="T971" s="652" t="s">
        <v>34</v>
      </c>
      <c r="U971" s="652"/>
      <c r="V971" s="627" t="e">
        <f>'報告書（事業主控）記載用'!#REF!</f>
        <v>#REF!</v>
      </c>
      <c r="W971" s="628"/>
      <c r="X971" s="628"/>
      <c r="Y971" s="628"/>
      <c r="Z971" s="627" t="e">
        <f>'報告書（事業主控）記載用'!#REF!</f>
        <v>#REF!</v>
      </c>
      <c r="AA971" s="628"/>
      <c r="AB971" s="628"/>
      <c r="AC971" s="628"/>
      <c r="AD971" s="627" t="e">
        <f>'報告書（事業主控）記載用'!#REF!</f>
        <v>#REF!</v>
      </c>
      <c r="AE971" s="628"/>
      <c r="AF971" s="628"/>
      <c r="AG971" s="628"/>
      <c r="AH971" s="627" t="e">
        <f>'報告書（事業主控）記載用'!#REF!</f>
        <v>#REF!</v>
      </c>
      <c r="AI971" s="628"/>
      <c r="AJ971" s="628"/>
      <c r="AK971" s="629"/>
      <c r="AL971" s="494" t="e">
        <f>'報告書（事業主控）記載用'!#REF!</f>
        <v>#REF!</v>
      </c>
      <c r="AM971" s="625"/>
      <c r="AN971" s="623" t="e">
        <f>'報告書（事業主控）記載用'!#REF!</f>
        <v>#REF!</v>
      </c>
      <c r="AO971" s="624"/>
      <c r="AP971" s="624"/>
      <c r="AQ971" s="624"/>
      <c r="AR971" s="624"/>
      <c r="AS971" s="240"/>
    </row>
    <row r="972" spans="2:45" ht="18" customHeight="1">
      <c r="B972" s="644" t="e">
        <f>'報告書（事業主控）記載用'!#REF!</f>
        <v>#REF!</v>
      </c>
      <c r="C972" s="645"/>
      <c r="D972" s="645"/>
      <c r="E972" s="645"/>
      <c r="F972" s="645"/>
      <c r="G972" s="645"/>
      <c r="H972" s="645"/>
      <c r="I972" s="646"/>
      <c r="J972" s="644" t="e">
        <f>'報告書（事業主控）記載用'!#REF!</f>
        <v>#REF!</v>
      </c>
      <c r="K972" s="645"/>
      <c r="L972" s="645"/>
      <c r="M972" s="645"/>
      <c r="N972" s="650"/>
      <c r="O972" s="32" t="e">
        <f>'報告書（事業主控）記載用'!#REF!</f>
        <v>#REF!</v>
      </c>
      <c r="P972" s="11" t="s">
        <v>31</v>
      </c>
      <c r="Q972" s="32" t="e">
        <f>'報告書（事業主控）記載用'!#REF!</f>
        <v>#REF!</v>
      </c>
      <c r="R972" s="11" t="s">
        <v>32</v>
      </c>
      <c r="S972" s="32" t="e">
        <f>'報告書（事業主控）記載用'!#REF!</f>
        <v>#REF!</v>
      </c>
      <c r="T972" s="512" t="s">
        <v>33</v>
      </c>
      <c r="U972" s="512"/>
      <c r="V972" s="633" t="e">
        <f>'報告書（事業主控）記載用'!#REF!</f>
        <v>#REF!</v>
      </c>
      <c r="W972" s="634"/>
      <c r="X972" s="634"/>
      <c r="Y972" s="284"/>
      <c r="Z972" s="285"/>
      <c r="AA972" s="286"/>
      <c r="AB972" s="286"/>
      <c r="AC972" s="284"/>
      <c r="AD972" s="285"/>
      <c r="AE972" s="286"/>
      <c r="AF972" s="286"/>
      <c r="AG972" s="284"/>
      <c r="AH972" s="630" t="e">
        <f>'報告書（事業主控）記載用'!#REF!</f>
        <v>#REF!</v>
      </c>
      <c r="AI972" s="631"/>
      <c r="AJ972" s="631"/>
      <c r="AK972" s="632"/>
      <c r="AL972" s="285"/>
      <c r="AM972" s="287"/>
      <c r="AN972" s="630" t="e">
        <f>'報告書（事業主控）記載用'!#REF!</f>
        <v>#REF!</v>
      </c>
      <c r="AO972" s="631"/>
      <c r="AP972" s="631"/>
      <c r="AQ972" s="631"/>
      <c r="AR972" s="631"/>
      <c r="AS972" s="288"/>
    </row>
    <row r="973" spans="2:45" ht="18" customHeight="1">
      <c r="B973" s="647"/>
      <c r="C973" s="648"/>
      <c r="D973" s="648"/>
      <c r="E973" s="648"/>
      <c r="F973" s="648"/>
      <c r="G973" s="648"/>
      <c r="H973" s="648"/>
      <c r="I973" s="649"/>
      <c r="J973" s="647"/>
      <c r="K973" s="648"/>
      <c r="L973" s="648"/>
      <c r="M973" s="648"/>
      <c r="N973" s="651"/>
      <c r="O973" s="33" t="e">
        <f>'報告書（事業主控）記載用'!#REF!</f>
        <v>#REF!</v>
      </c>
      <c r="P973" s="237" t="s">
        <v>31</v>
      </c>
      <c r="Q973" s="33" t="e">
        <f>'報告書（事業主控）記載用'!#REF!</f>
        <v>#REF!</v>
      </c>
      <c r="R973" s="237" t="s">
        <v>32</v>
      </c>
      <c r="S973" s="33" t="e">
        <f>'報告書（事業主控）記載用'!#REF!</f>
        <v>#REF!</v>
      </c>
      <c r="T973" s="652" t="s">
        <v>34</v>
      </c>
      <c r="U973" s="652"/>
      <c r="V973" s="627" t="e">
        <f>'報告書（事業主控）記載用'!#REF!</f>
        <v>#REF!</v>
      </c>
      <c r="W973" s="628"/>
      <c r="X973" s="628"/>
      <c r="Y973" s="628"/>
      <c r="Z973" s="627" t="e">
        <f>'報告書（事業主控）記載用'!#REF!</f>
        <v>#REF!</v>
      </c>
      <c r="AA973" s="628"/>
      <c r="AB973" s="628"/>
      <c r="AC973" s="628"/>
      <c r="AD973" s="627" t="e">
        <f>'報告書（事業主控）記載用'!#REF!</f>
        <v>#REF!</v>
      </c>
      <c r="AE973" s="628"/>
      <c r="AF973" s="628"/>
      <c r="AG973" s="628"/>
      <c r="AH973" s="627" t="e">
        <f>'報告書（事業主控）記載用'!#REF!</f>
        <v>#REF!</v>
      </c>
      <c r="AI973" s="628"/>
      <c r="AJ973" s="628"/>
      <c r="AK973" s="629"/>
      <c r="AL973" s="494" t="e">
        <f>'報告書（事業主控）記載用'!#REF!</f>
        <v>#REF!</v>
      </c>
      <c r="AM973" s="625"/>
      <c r="AN973" s="623" t="e">
        <f>'報告書（事業主控）記載用'!#REF!</f>
        <v>#REF!</v>
      </c>
      <c r="AO973" s="624"/>
      <c r="AP973" s="624"/>
      <c r="AQ973" s="624"/>
      <c r="AR973" s="624"/>
      <c r="AS973" s="240"/>
    </row>
    <row r="974" spans="2:45" ht="18" customHeight="1">
      <c r="B974" s="644" t="e">
        <f>'報告書（事業主控）記載用'!#REF!</f>
        <v>#REF!</v>
      </c>
      <c r="C974" s="645"/>
      <c r="D974" s="645"/>
      <c r="E974" s="645"/>
      <c r="F974" s="645"/>
      <c r="G974" s="645"/>
      <c r="H974" s="645"/>
      <c r="I974" s="646"/>
      <c r="J974" s="644" t="e">
        <f>'報告書（事業主控）記載用'!#REF!</f>
        <v>#REF!</v>
      </c>
      <c r="K974" s="645"/>
      <c r="L974" s="645"/>
      <c r="M974" s="645"/>
      <c r="N974" s="650"/>
      <c r="O974" s="32" t="e">
        <f>'報告書（事業主控）記載用'!#REF!</f>
        <v>#REF!</v>
      </c>
      <c r="P974" s="11" t="s">
        <v>31</v>
      </c>
      <c r="Q974" s="32" t="e">
        <f>'報告書（事業主控）記載用'!#REF!</f>
        <v>#REF!</v>
      </c>
      <c r="R974" s="11" t="s">
        <v>32</v>
      </c>
      <c r="S974" s="32" t="e">
        <f>'報告書（事業主控）記載用'!#REF!</f>
        <v>#REF!</v>
      </c>
      <c r="T974" s="512" t="s">
        <v>33</v>
      </c>
      <c r="U974" s="512"/>
      <c r="V974" s="633" t="e">
        <f>'報告書（事業主控）記載用'!#REF!</f>
        <v>#REF!</v>
      </c>
      <c r="W974" s="634"/>
      <c r="X974" s="634"/>
      <c r="Y974" s="284"/>
      <c r="Z974" s="285"/>
      <c r="AA974" s="286"/>
      <c r="AB974" s="286"/>
      <c r="AC974" s="284"/>
      <c r="AD974" s="285"/>
      <c r="AE974" s="286"/>
      <c r="AF974" s="286"/>
      <c r="AG974" s="284"/>
      <c r="AH974" s="630" t="e">
        <f>'報告書（事業主控）記載用'!#REF!</f>
        <v>#REF!</v>
      </c>
      <c r="AI974" s="631"/>
      <c r="AJ974" s="631"/>
      <c r="AK974" s="632"/>
      <c r="AL974" s="285"/>
      <c r="AM974" s="287"/>
      <c r="AN974" s="630" t="e">
        <f>'報告書（事業主控）記載用'!#REF!</f>
        <v>#REF!</v>
      </c>
      <c r="AO974" s="631"/>
      <c r="AP974" s="631"/>
      <c r="AQ974" s="631"/>
      <c r="AR974" s="631"/>
      <c r="AS974" s="288"/>
    </row>
    <row r="975" spans="2:45" ht="18" customHeight="1">
      <c r="B975" s="647"/>
      <c r="C975" s="648"/>
      <c r="D975" s="648"/>
      <c r="E975" s="648"/>
      <c r="F975" s="648"/>
      <c r="G975" s="648"/>
      <c r="H975" s="648"/>
      <c r="I975" s="649"/>
      <c r="J975" s="647"/>
      <c r="K975" s="648"/>
      <c r="L975" s="648"/>
      <c r="M975" s="648"/>
      <c r="N975" s="651"/>
      <c r="O975" s="33" t="e">
        <f>'報告書（事業主控）記載用'!#REF!</f>
        <v>#REF!</v>
      </c>
      <c r="P975" s="237" t="s">
        <v>31</v>
      </c>
      <c r="Q975" s="33" t="e">
        <f>'報告書（事業主控）記載用'!#REF!</f>
        <v>#REF!</v>
      </c>
      <c r="R975" s="237" t="s">
        <v>32</v>
      </c>
      <c r="S975" s="33" t="e">
        <f>'報告書（事業主控）記載用'!#REF!</f>
        <v>#REF!</v>
      </c>
      <c r="T975" s="652" t="s">
        <v>34</v>
      </c>
      <c r="U975" s="652"/>
      <c r="V975" s="627" t="e">
        <f>'報告書（事業主控）記載用'!#REF!</f>
        <v>#REF!</v>
      </c>
      <c r="W975" s="628"/>
      <c r="X975" s="628"/>
      <c r="Y975" s="628"/>
      <c r="Z975" s="627" t="e">
        <f>'報告書（事業主控）記載用'!#REF!</f>
        <v>#REF!</v>
      </c>
      <c r="AA975" s="628"/>
      <c r="AB975" s="628"/>
      <c r="AC975" s="628"/>
      <c r="AD975" s="627" t="e">
        <f>'報告書（事業主控）記載用'!#REF!</f>
        <v>#REF!</v>
      </c>
      <c r="AE975" s="628"/>
      <c r="AF975" s="628"/>
      <c r="AG975" s="628"/>
      <c r="AH975" s="627" t="e">
        <f>'報告書（事業主控）記載用'!#REF!</f>
        <v>#REF!</v>
      </c>
      <c r="AI975" s="628"/>
      <c r="AJ975" s="628"/>
      <c r="AK975" s="629"/>
      <c r="AL975" s="494" t="e">
        <f>'報告書（事業主控）記載用'!#REF!</f>
        <v>#REF!</v>
      </c>
      <c r="AM975" s="625"/>
      <c r="AN975" s="623" t="e">
        <f>'報告書（事業主控）記載用'!#REF!</f>
        <v>#REF!</v>
      </c>
      <c r="AO975" s="624"/>
      <c r="AP975" s="624"/>
      <c r="AQ975" s="624"/>
      <c r="AR975" s="624"/>
      <c r="AS975" s="240"/>
    </row>
    <row r="976" spans="2:45" ht="18" customHeight="1">
      <c r="B976" s="644" t="e">
        <f>'報告書（事業主控）記載用'!#REF!</f>
        <v>#REF!</v>
      </c>
      <c r="C976" s="645"/>
      <c r="D976" s="645"/>
      <c r="E976" s="645"/>
      <c r="F976" s="645"/>
      <c r="G976" s="645"/>
      <c r="H976" s="645"/>
      <c r="I976" s="646"/>
      <c r="J976" s="644" t="e">
        <f>'報告書（事業主控）記載用'!#REF!</f>
        <v>#REF!</v>
      </c>
      <c r="K976" s="645"/>
      <c r="L976" s="645"/>
      <c r="M976" s="645"/>
      <c r="N976" s="650"/>
      <c r="O976" s="32" t="e">
        <f>'報告書（事業主控）記載用'!#REF!</f>
        <v>#REF!</v>
      </c>
      <c r="P976" s="11" t="s">
        <v>31</v>
      </c>
      <c r="Q976" s="32" t="e">
        <f>'報告書（事業主控）記載用'!#REF!</f>
        <v>#REF!</v>
      </c>
      <c r="R976" s="11" t="s">
        <v>32</v>
      </c>
      <c r="S976" s="32" t="e">
        <f>'報告書（事業主控）記載用'!#REF!</f>
        <v>#REF!</v>
      </c>
      <c r="T976" s="512" t="s">
        <v>33</v>
      </c>
      <c r="U976" s="512"/>
      <c r="V976" s="633" t="e">
        <f>'報告書（事業主控）記載用'!#REF!</f>
        <v>#REF!</v>
      </c>
      <c r="W976" s="634"/>
      <c r="X976" s="634"/>
      <c r="Y976" s="284"/>
      <c r="Z976" s="285"/>
      <c r="AA976" s="286"/>
      <c r="AB976" s="286"/>
      <c r="AC976" s="284"/>
      <c r="AD976" s="285"/>
      <c r="AE976" s="286"/>
      <c r="AF976" s="286"/>
      <c r="AG976" s="284"/>
      <c r="AH976" s="630" t="e">
        <f>'報告書（事業主控）記載用'!#REF!</f>
        <v>#REF!</v>
      </c>
      <c r="AI976" s="631"/>
      <c r="AJ976" s="631"/>
      <c r="AK976" s="632"/>
      <c r="AL976" s="285"/>
      <c r="AM976" s="287"/>
      <c r="AN976" s="630" t="e">
        <f>'報告書（事業主控）記載用'!#REF!</f>
        <v>#REF!</v>
      </c>
      <c r="AO976" s="631"/>
      <c r="AP976" s="631"/>
      <c r="AQ976" s="631"/>
      <c r="AR976" s="631"/>
      <c r="AS976" s="288"/>
    </row>
    <row r="977" spans="2:45" ht="18" customHeight="1">
      <c r="B977" s="647"/>
      <c r="C977" s="648"/>
      <c r="D977" s="648"/>
      <c r="E977" s="648"/>
      <c r="F977" s="648"/>
      <c r="G977" s="648"/>
      <c r="H977" s="648"/>
      <c r="I977" s="649"/>
      <c r="J977" s="647"/>
      <c r="K977" s="648"/>
      <c r="L977" s="648"/>
      <c r="M977" s="648"/>
      <c r="N977" s="651"/>
      <c r="O977" s="33" t="e">
        <f>'報告書（事業主控）記載用'!#REF!</f>
        <v>#REF!</v>
      </c>
      <c r="P977" s="237" t="s">
        <v>31</v>
      </c>
      <c r="Q977" s="33" t="e">
        <f>'報告書（事業主控）記載用'!#REF!</f>
        <v>#REF!</v>
      </c>
      <c r="R977" s="237" t="s">
        <v>32</v>
      </c>
      <c r="S977" s="33" t="e">
        <f>'報告書（事業主控）記載用'!#REF!</f>
        <v>#REF!</v>
      </c>
      <c r="T977" s="652" t="s">
        <v>34</v>
      </c>
      <c r="U977" s="652"/>
      <c r="V977" s="627" t="e">
        <f>'報告書（事業主控）記載用'!#REF!</f>
        <v>#REF!</v>
      </c>
      <c r="W977" s="628"/>
      <c r="X977" s="628"/>
      <c r="Y977" s="628"/>
      <c r="Z977" s="627" t="e">
        <f>'報告書（事業主控）記載用'!#REF!</f>
        <v>#REF!</v>
      </c>
      <c r="AA977" s="628"/>
      <c r="AB977" s="628"/>
      <c r="AC977" s="628"/>
      <c r="AD977" s="627" t="e">
        <f>'報告書（事業主控）記載用'!#REF!</f>
        <v>#REF!</v>
      </c>
      <c r="AE977" s="628"/>
      <c r="AF977" s="628"/>
      <c r="AG977" s="628"/>
      <c r="AH977" s="627" t="e">
        <f>'報告書（事業主控）記載用'!#REF!</f>
        <v>#REF!</v>
      </c>
      <c r="AI977" s="628"/>
      <c r="AJ977" s="628"/>
      <c r="AK977" s="629"/>
      <c r="AL977" s="494" t="e">
        <f>'報告書（事業主控）記載用'!#REF!</f>
        <v>#REF!</v>
      </c>
      <c r="AM977" s="625"/>
      <c r="AN977" s="623" t="e">
        <f>'報告書（事業主控）記載用'!#REF!</f>
        <v>#REF!</v>
      </c>
      <c r="AO977" s="624"/>
      <c r="AP977" s="624"/>
      <c r="AQ977" s="624"/>
      <c r="AR977" s="624"/>
      <c r="AS977" s="240"/>
    </row>
    <row r="978" spans="2:45" ht="18" customHeight="1">
      <c r="B978" s="644" t="e">
        <f>'報告書（事業主控）記載用'!#REF!</f>
        <v>#REF!</v>
      </c>
      <c r="C978" s="645"/>
      <c r="D978" s="645"/>
      <c r="E978" s="645"/>
      <c r="F978" s="645"/>
      <c r="G978" s="645"/>
      <c r="H978" s="645"/>
      <c r="I978" s="646"/>
      <c r="J978" s="644" t="e">
        <f>'報告書（事業主控）記載用'!#REF!</f>
        <v>#REF!</v>
      </c>
      <c r="K978" s="645"/>
      <c r="L978" s="645"/>
      <c r="M978" s="645"/>
      <c r="N978" s="650"/>
      <c r="O978" s="32" t="e">
        <f>'報告書（事業主控）記載用'!#REF!</f>
        <v>#REF!</v>
      </c>
      <c r="P978" s="11" t="s">
        <v>31</v>
      </c>
      <c r="Q978" s="32" t="e">
        <f>'報告書（事業主控）記載用'!#REF!</f>
        <v>#REF!</v>
      </c>
      <c r="R978" s="11" t="s">
        <v>32</v>
      </c>
      <c r="S978" s="32" t="e">
        <f>'報告書（事業主控）記載用'!#REF!</f>
        <v>#REF!</v>
      </c>
      <c r="T978" s="512" t="s">
        <v>33</v>
      </c>
      <c r="U978" s="512"/>
      <c r="V978" s="633" t="e">
        <f>'報告書（事業主控）記載用'!#REF!</f>
        <v>#REF!</v>
      </c>
      <c r="W978" s="634"/>
      <c r="X978" s="634"/>
      <c r="Y978" s="284"/>
      <c r="Z978" s="285"/>
      <c r="AA978" s="286"/>
      <c r="AB978" s="286"/>
      <c r="AC978" s="284"/>
      <c r="AD978" s="285"/>
      <c r="AE978" s="286"/>
      <c r="AF978" s="286"/>
      <c r="AG978" s="284"/>
      <c r="AH978" s="630" t="e">
        <f>'報告書（事業主控）記載用'!#REF!</f>
        <v>#REF!</v>
      </c>
      <c r="AI978" s="631"/>
      <c r="AJ978" s="631"/>
      <c r="AK978" s="632"/>
      <c r="AL978" s="285"/>
      <c r="AM978" s="287"/>
      <c r="AN978" s="630" t="e">
        <f>'報告書（事業主控）記載用'!#REF!</f>
        <v>#REF!</v>
      </c>
      <c r="AO978" s="631"/>
      <c r="AP978" s="631"/>
      <c r="AQ978" s="631"/>
      <c r="AR978" s="631"/>
      <c r="AS978" s="288"/>
    </row>
    <row r="979" spans="2:45" ht="18" customHeight="1">
      <c r="B979" s="647"/>
      <c r="C979" s="648"/>
      <c r="D979" s="648"/>
      <c r="E979" s="648"/>
      <c r="F979" s="648"/>
      <c r="G979" s="648"/>
      <c r="H979" s="648"/>
      <c r="I979" s="649"/>
      <c r="J979" s="647"/>
      <c r="K979" s="648"/>
      <c r="L979" s="648"/>
      <c r="M979" s="648"/>
      <c r="N979" s="651"/>
      <c r="O979" s="33" t="e">
        <f>'報告書（事業主控）記載用'!#REF!</f>
        <v>#REF!</v>
      </c>
      <c r="P979" s="237" t="s">
        <v>31</v>
      </c>
      <c r="Q979" s="33" t="e">
        <f>'報告書（事業主控）記載用'!#REF!</f>
        <v>#REF!</v>
      </c>
      <c r="R979" s="237" t="s">
        <v>32</v>
      </c>
      <c r="S979" s="33" t="e">
        <f>'報告書（事業主控）記載用'!#REF!</f>
        <v>#REF!</v>
      </c>
      <c r="T979" s="652" t="s">
        <v>34</v>
      </c>
      <c r="U979" s="652"/>
      <c r="V979" s="627" t="e">
        <f>'報告書（事業主控）記載用'!#REF!</f>
        <v>#REF!</v>
      </c>
      <c r="W979" s="628"/>
      <c r="X979" s="628"/>
      <c r="Y979" s="628"/>
      <c r="Z979" s="627" t="e">
        <f>'報告書（事業主控）記載用'!#REF!</f>
        <v>#REF!</v>
      </c>
      <c r="AA979" s="628"/>
      <c r="AB979" s="628"/>
      <c r="AC979" s="628"/>
      <c r="AD979" s="627" t="e">
        <f>'報告書（事業主控）記載用'!#REF!</f>
        <v>#REF!</v>
      </c>
      <c r="AE979" s="628"/>
      <c r="AF979" s="628"/>
      <c r="AG979" s="628"/>
      <c r="AH979" s="627" t="e">
        <f>'報告書（事業主控）記載用'!#REF!</f>
        <v>#REF!</v>
      </c>
      <c r="AI979" s="628"/>
      <c r="AJ979" s="628"/>
      <c r="AK979" s="629"/>
      <c r="AL979" s="494" t="e">
        <f>'報告書（事業主控）記載用'!#REF!</f>
        <v>#REF!</v>
      </c>
      <c r="AM979" s="625"/>
      <c r="AN979" s="623" t="e">
        <f>'報告書（事業主控）記載用'!#REF!</f>
        <v>#REF!</v>
      </c>
      <c r="AO979" s="624"/>
      <c r="AP979" s="624"/>
      <c r="AQ979" s="624"/>
      <c r="AR979" s="624"/>
      <c r="AS979" s="240"/>
    </row>
    <row r="980" spans="2:45" ht="18" customHeight="1">
      <c r="B980" s="407" t="s">
        <v>337</v>
      </c>
      <c r="C980" s="518"/>
      <c r="D980" s="518"/>
      <c r="E980" s="519"/>
      <c r="F980" s="635" t="e">
        <f>'報告書（事業主控）記載用'!#REF!</f>
        <v>#REF!</v>
      </c>
      <c r="G980" s="636"/>
      <c r="H980" s="636"/>
      <c r="I980" s="636"/>
      <c r="J980" s="636"/>
      <c r="K980" s="636"/>
      <c r="L980" s="636"/>
      <c r="M980" s="636"/>
      <c r="N980" s="637"/>
      <c r="O980" s="407" t="s">
        <v>338</v>
      </c>
      <c r="P980" s="518"/>
      <c r="Q980" s="518"/>
      <c r="R980" s="518"/>
      <c r="S980" s="518"/>
      <c r="T980" s="518"/>
      <c r="U980" s="519"/>
      <c r="V980" s="630" t="e">
        <f>'報告書（事業主控）記載用'!#REF!</f>
        <v>#REF!</v>
      </c>
      <c r="W980" s="631"/>
      <c r="X980" s="631"/>
      <c r="Y980" s="632"/>
      <c r="Z980" s="285"/>
      <c r="AA980" s="286"/>
      <c r="AB980" s="286"/>
      <c r="AC980" s="284"/>
      <c r="AD980" s="285"/>
      <c r="AE980" s="286"/>
      <c r="AF980" s="286"/>
      <c r="AG980" s="284"/>
      <c r="AH980" s="630" t="e">
        <f>'報告書（事業主控）記載用'!#REF!</f>
        <v>#REF!</v>
      </c>
      <c r="AI980" s="631"/>
      <c r="AJ980" s="631"/>
      <c r="AK980" s="632"/>
      <c r="AL980" s="285"/>
      <c r="AM980" s="287"/>
      <c r="AN980" s="630" t="e">
        <f>'報告書（事業主控）記載用'!#REF!</f>
        <v>#REF!</v>
      </c>
      <c r="AO980" s="631"/>
      <c r="AP980" s="631"/>
      <c r="AQ980" s="631"/>
      <c r="AR980" s="631"/>
      <c r="AS980" s="288"/>
    </row>
    <row r="981" spans="2:45" ht="18" customHeight="1">
      <c r="B981" s="520"/>
      <c r="C981" s="521"/>
      <c r="D981" s="521"/>
      <c r="E981" s="522"/>
      <c r="F981" s="638"/>
      <c r="G981" s="639"/>
      <c r="H981" s="639"/>
      <c r="I981" s="639"/>
      <c r="J981" s="639"/>
      <c r="K981" s="639"/>
      <c r="L981" s="639"/>
      <c r="M981" s="639"/>
      <c r="N981" s="640"/>
      <c r="O981" s="520"/>
      <c r="P981" s="521"/>
      <c r="Q981" s="521"/>
      <c r="R981" s="521"/>
      <c r="S981" s="521"/>
      <c r="T981" s="521"/>
      <c r="U981" s="522"/>
      <c r="V981" s="513" t="e">
        <f>'報告書（事業主控）記載用'!#REF!</f>
        <v>#REF!</v>
      </c>
      <c r="W981" s="516"/>
      <c r="X981" s="516"/>
      <c r="Y981" s="534"/>
      <c r="Z981" s="513" t="e">
        <f>'報告書（事業主控）記載用'!#REF!</f>
        <v>#REF!</v>
      </c>
      <c r="AA981" s="514"/>
      <c r="AB981" s="514"/>
      <c r="AC981" s="515"/>
      <c r="AD981" s="513" t="e">
        <f>'報告書（事業主控）記載用'!#REF!</f>
        <v>#REF!</v>
      </c>
      <c r="AE981" s="514"/>
      <c r="AF981" s="514"/>
      <c r="AG981" s="515"/>
      <c r="AH981" s="513" t="e">
        <f>'報告書（事業主控）記載用'!#REF!</f>
        <v>#REF!</v>
      </c>
      <c r="AI981" s="492"/>
      <c r="AJ981" s="492"/>
      <c r="AK981" s="492"/>
      <c r="AL981" s="289"/>
      <c r="AM981" s="290"/>
      <c r="AN981" s="513" t="e">
        <f>'報告書（事業主控）記載用'!#REF!</f>
        <v>#REF!</v>
      </c>
      <c r="AO981" s="516"/>
      <c r="AP981" s="516"/>
      <c r="AQ981" s="516"/>
      <c r="AR981" s="516"/>
      <c r="AS981" s="291"/>
    </row>
    <row r="982" spans="2:45" ht="18" customHeight="1">
      <c r="B982" s="523"/>
      <c r="C982" s="524"/>
      <c r="D982" s="524"/>
      <c r="E982" s="525"/>
      <c r="F982" s="641"/>
      <c r="G982" s="642"/>
      <c r="H982" s="642"/>
      <c r="I982" s="642"/>
      <c r="J982" s="642"/>
      <c r="K982" s="642"/>
      <c r="L982" s="642"/>
      <c r="M982" s="642"/>
      <c r="N982" s="643"/>
      <c r="O982" s="523"/>
      <c r="P982" s="524"/>
      <c r="Q982" s="524"/>
      <c r="R982" s="524"/>
      <c r="S982" s="524"/>
      <c r="T982" s="524"/>
      <c r="U982" s="525"/>
      <c r="V982" s="623" t="e">
        <f>'報告書（事業主控）記載用'!#REF!</f>
        <v>#REF!</v>
      </c>
      <c r="W982" s="624"/>
      <c r="X982" s="624"/>
      <c r="Y982" s="626"/>
      <c r="Z982" s="623" t="e">
        <f>'報告書（事業主控）記載用'!#REF!</f>
        <v>#REF!</v>
      </c>
      <c r="AA982" s="624"/>
      <c r="AB982" s="624"/>
      <c r="AC982" s="626"/>
      <c r="AD982" s="623" t="e">
        <f>'報告書（事業主控）記載用'!#REF!</f>
        <v>#REF!</v>
      </c>
      <c r="AE982" s="624"/>
      <c r="AF982" s="624"/>
      <c r="AG982" s="626"/>
      <c r="AH982" s="623" t="e">
        <f>'報告書（事業主控）記載用'!#REF!</f>
        <v>#REF!</v>
      </c>
      <c r="AI982" s="624"/>
      <c r="AJ982" s="624"/>
      <c r="AK982" s="626"/>
      <c r="AL982" s="239"/>
      <c r="AM982" s="240"/>
      <c r="AN982" s="623" t="e">
        <f>'報告書（事業主控）記載用'!#REF!</f>
        <v>#REF!</v>
      </c>
      <c r="AO982" s="624"/>
      <c r="AP982" s="624"/>
      <c r="AQ982" s="624"/>
      <c r="AR982" s="624"/>
      <c r="AS982" s="240"/>
    </row>
    <row r="983" spans="2:45" ht="18" customHeight="1">
      <c r="AN983" s="622" t="e">
        <f>_xlfn.SINGLE('報告書（事業主控）記載用'!#REF!)</f>
        <v>#REF!</v>
      </c>
      <c r="AO983" s="622"/>
      <c r="AP983" s="622"/>
      <c r="AQ983" s="622"/>
      <c r="AR983" s="622"/>
    </row>
    <row r="984" spans="2:45" ht="31.9" customHeight="1">
      <c r="AN984" s="38"/>
      <c r="AO984" s="38"/>
      <c r="AP984" s="38"/>
      <c r="AQ984" s="38"/>
      <c r="AR984" s="38"/>
    </row>
    <row r="985" spans="2:45" ht="7.5" customHeight="1">
      <c r="X985" s="3"/>
      <c r="Y985" s="3"/>
    </row>
    <row r="986" spans="2:45" ht="10.5" customHeight="1">
      <c r="X986" s="3"/>
      <c r="Y986" s="3"/>
    </row>
    <row r="987" spans="2:45" ht="5.25" customHeight="1">
      <c r="X987" s="3"/>
      <c r="Y987" s="3"/>
    </row>
    <row r="988" spans="2:45" ht="5.25" customHeight="1">
      <c r="X988" s="3"/>
      <c r="Y988" s="3"/>
    </row>
    <row r="989" spans="2:45" ht="5.25" customHeight="1">
      <c r="X989" s="3"/>
      <c r="Y989" s="3"/>
    </row>
    <row r="990" spans="2:45" ht="5.25" customHeight="1">
      <c r="X990" s="3"/>
      <c r="Y990" s="3"/>
    </row>
    <row r="991" spans="2:45" ht="17.25" customHeight="1">
      <c r="B991" s="2" t="s">
        <v>35</v>
      </c>
      <c r="S991" s="9"/>
      <c r="T991" s="9"/>
      <c r="U991" s="9"/>
      <c r="V991" s="9"/>
      <c r="W991" s="9"/>
      <c r="AL991" s="26"/>
      <c r="AM991" s="26"/>
      <c r="AN991" s="26"/>
      <c r="AO991" s="26"/>
    </row>
    <row r="992" spans="2:45" ht="12.75" customHeight="1">
      <c r="M992" s="27"/>
      <c r="N992" s="27"/>
      <c r="O992" s="27"/>
      <c r="P992" s="27"/>
      <c r="Q992" s="27"/>
      <c r="R992" s="27"/>
      <c r="S992" s="27"/>
      <c r="T992" s="28"/>
      <c r="U992" s="28"/>
      <c r="V992" s="28"/>
      <c r="W992" s="28"/>
      <c r="X992" s="28"/>
      <c r="Y992" s="28"/>
      <c r="Z992" s="28"/>
      <c r="AA992" s="27"/>
      <c r="AB992" s="27"/>
      <c r="AC992" s="27"/>
      <c r="AL992" s="26"/>
      <c r="AM992" s="389" t="s">
        <v>267</v>
      </c>
      <c r="AN992" s="617"/>
      <c r="AO992" s="617"/>
      <c r="AP992" s="618"/>
    </row>
    <row r="993" spans="2:45" ht="12.75" customHeight="1">
      <c r="M993" s="27"/>
      <c r="N993" s="27"/>
      <c r="O993" s="27"/>
      <c r="P993" s="27"/>
      <c r="Q993" s="27"/>
      <c r="R993" s="27"/>
      <c r="S993" s="27"/>
      <c r="T993" s="28"/>
      <c r="U993" s="28"/>
      <c r="V993" s="28"/>
      <c r="W993" s="28"/>
      <c r="X993" s="28"/>
      <c r="Y993" s="28"/>
      <c r="Z993" s="28"/>
      <c r="AA993" s="27"/>
      <c r="AB993" s="27"/>
      <c r="AC993" s="27"/>
      <c r="AL993" s="26"/>
      <c r="AM993" s="619"/>
      <c r="AN993" s="620"/>
      <c r="AO993" s="620"/>
      <c r="AP993" s="621"/>
    </row>
    <row r="994" spans="2:45" ht="12.75" customHeight="1">
      <c r="M994" s="27"/>
      <c r="N994" s="27"/>
      <c r="O994" s="27"/>
      <c r="P994" s="27"/>
      <c r="Q994" s="27"/>
      <c r="R994" s="27"/>
      <c r="S994" s="27"/>
      <c r="T994" s="27"/>
      <c r="U994" s="27"/>
      <c r="V994" s="27"/>
      <c r="W994" s="27"/>
      <c r="X994" s="27"/>
      <c r="Y994" s="27"/>
      <c r="Z994" s="27"/>
      <c r="AA994" s="27"/>
      <c r="AB994" s="27"/>
      <c r="AC994" s="27"/>
      <c r="AL994" s="26"/>
      <c r="AM994" s="26"/>
      <c r="AN994" s="270"/>
      <c r="AO994" s="270"/>
    </row>
    <row r="995" spans="2:45" ht="6" customHeight="1">
      <c r="M995" s="27"/>
      <c r="N995" s="27"/>
      <c r="O995" s="27"/>
      <c r="P995" s="27"/>
      <c r="Q995" s="27"/>
      <c r="R995" s="27"/>
      <c r="S995" s="27"/>
      <c r="T995" s="27"/>
      <c r="U995" s="27"/>
      <c r="V995" s="27"/>
      <c r="W995" s="27"/>
      <c r="X995" s="27"/>
      <c r="Y995" s="27"/>
      <c r="Z995" s="27"/>
      <c r="AA995" s="27"/>
      <c r="AB995" s="27"/>
      <c r="AC995" s="27"/>
      <c r="AL995" s="26"/>
      <c r="AM995" s="26"/>
    </row>
    <row r="996" spans="2:45" ht="12.75" customHeight="1">
      <c r="B996" s="403" t="s">
        <v>2</v>
      </c>
      <c r="C996" s="404"/>
      <c r="D996" s="404"/>
      <c r="E996" s="404"/>
      <c r="F996" s="404"/>
      <c r="G996" s="404"/>
      <c r="H996" s="404"/>
      <c r="I996" s="404"/>
      <c r="J996" s="408" t="s">
        <v>10</v>
      </c>
      <c r="K996" s="408"/>
      <c r="L996" s="271" t="s">
        <v>3</v>
      </c>
      <c r="M996" s="408" t="s">
        <v>11</v>
      </c>
      <c r="N996" s="408"/>
      <c r="O996" s="409" t="s">
        <v>12</v>
      </c>
      <c r="P996" s="408"/>
      <c r="Q996" s="408"/>
      <c r="R996" s="408"/>
      <c r="S996" s="408"/>
      <c r="T996" s="408"/>
      <c r="U996" s="408" t="s">
        <v>13</v>
      </c>
      <c r="V996" s="408"/>
      <c r="W996" s="408"/>
      <c r="AD996" s="11"/>
      <c r="AE996" s="11"/>
      <c r="AF996" s="11"/>
      <c r="AG996" s="11"/>
      <c r="AH996" s="11"/>
      <c r="AI996" s="11"/>
      <c r="AJ996" s="11"/>
      <c r="AL996" s="543">
        <f>$AL$9</f>
        <v>0</v>
      </c>
      <c r="AM996" s="411"/>
      <c r="AN996" s="478" t="s">
        <v>4</v>
      </c>
      <c r="AO996" s="478"/>
      <c r="AP996" s="411">
        <v>25</v>
      </c>
      <c r="AQ996" s="411"/>
      <c r="AR996" s="478" t="s">
        <v>5</v>
      </c>
      <c r="AS996" s="481"/>
    </row>
    <row r="997" spans="2:45" ht="13.9" customHeight="1">
      <c r="B997" s="404"/>
      <c r="C997" s="404"/>
      <c r="D997" s="404"/>
      <c r="E997" s="404"/>
      <c r="F997" s="404"/>
      <c r="G997" s="404"/>
      <c r="H997" s="404"/>
      <c r="I997" s="404"/>
      <c r="J997" s="591">
        <f>$J$10</f>
        <v>0</v>
      </c>
      <c r="K997" s="579">
        <f>$K$10</f>
        <v>0</v>
      </c>
      <c r="L997" s="593">
        <f>$L$10</f>
        <v>0</v>
      </c>
      <c r="M997" s="582">
        <f>$M$10</f>
        <v>0</v>
      </c>
      <c r="N997" s="579">
        <f>$N$10</f>
        <v>0</v>
      </c>
      <c r="O997" s="582">
        <f>$O$10</f>
        <v>0</v>
      </c>
      <c r="P997" s="544">
        <f>$P$10</f>
        <v>0</v>
      </c>
      <c r="Q997" s="544">
        <f>$Q$10</f>
        <v>0</v>
      </c>
      <c r="R997" s="544">
        <f>$R$10</f>
        <v>0</v>
      </c>
      <c r="S997" s="544">
        <f>$S$10</f>
        <v>0</v>
      </c>
      <c r="T997" s="579">
        <f>$T$10</f>
        <v>0</v>
      </c>
      <c r="U997" s="582">
        <f>$U$10</f>
        <v>0</v>
      </c>
      <c r="V997" s="544">
        <f>$V$10</f>
        <v>0</v>
      </c>
      <c r="W997" s="579">
        <f>$W$10</f>
        <v>0</v>
      </c>
      <c r="AD997" s="11"/>
      <c r="AE997" s="11"/>
      <c r="AF997" s="11"/>
      <c r="AG997" s="11"/>
      <c r="AH997" s="11"/>
      <c r="AI997" s="11"/>
      <c r="AJ997" s="11"/>
      <c r="AL997" s="412"/>
      <c r="AM997" s="413"/>
      <c r="AN997" s="479"/>
      <c r="AO997" s="479"/>
      <c r="AP997" s="413"/>
      <c r="AQ997" s="413"/>
      <c r="AR997" s="479"/>
      <c r="AS997" s="482"/>
    </row>
    <row r="998" spans="2:45" ht="9" customHeight="1">
      <c r="B998" s="404"/>
      <c r="C998" s="404"/>
      <c r="D998" s="404"/>
      <c r="E998" s="404"/>
      <c r="F998" s="404"/>
      <c r="G998" s="404"/>
      <c r="H998" s="404"/>
      <c r="I998" s="404"/>
      <c r="J998" s="592"/>
      <c r="K998" s="580"/>
      <c r="L998" s="594"/>
      <c r="M998" s="583"/>
      <c r="N998" s="580"/>
      <c r="O998" s="583"/>
      <c r="P998" s="545"/>
      <c r="Q998" s="545"/>
      <c r="R998" s="545"/>
      <c r="S998" s="545"/>
      <c r="T998" s="580"/>
      <c r="U998" s="583"/>
      <c r="V998" s="545"/>
      <c r="W998" s="580"/>
      <c r="AD998" s="11"/>
      <c r="AE998" s="11"/>
      <c r="AF998" s="11"/>
      <c r="AG998" s="11"/>
      <c r="AH998" s="11"/>
      <c r="AI998" s="11"/>
      <c r="AJ998" s="11"/>
      <c r="AL998" s="414"/>
      <c r="AM998" s="415"/>
      <c r="AN998" s="480"/>
      <c r="AO998" s="480"/>
      <c r="AP998" s="415"/>
      <c r="AQ998" s="415"/>
      <c r="AR998" s="480"/>
      <c r="AS998" s="483"/>
    </row>
    <row r="999" spans="2:45" ht="6" customHeight="1">
      <c r="B999" s="406"/>
      <c r="C999" s="406"/>
      <c r="D999" s="406"/>
      <c r="E999" s="406"/>
      <c r="F999" s="406"/>
      <c r="G999" s="406"/>
      <c r="H999" s="406"/>
      <c r="I999" s="406"/>
      <c r="J999" s="592"/>
      <c r="K999" s="581"/>
      <c r="L999" s="595"/>
      <c r="M999" s="584"/>
      <c r="N999" s="581"/>
      <c r="O999" s="584"/>
      <c r="P999" s="546"/>
      <c r="Q999" s="546"/>
      <c r="R999" s="546"/>
      <c r="S999" s="546"/>
      <c r="T999" s="581"/>
      <c r="U999" s="584"/>
      <c r="V999" s="546"/>
      <c r="W999" s="581"/>
    </row>
    <row r="1000" spans="2:45" ht="15" customHeight="1">
      <c r="B1000" s="457" t="s">
        <v>36</v>
      </c>
      <c r="C1000" s="458"/>
      <c r="D1000" s="458"/>
      <c r="E1000" s="458"/>
      <c r="F1000" s="458"/>
      <c r="G1000" s="458"/>
      <c r="H1000" s="458"/>
      <c r="I1000" s="459"/>
      <c r="J1000" s="457" t="s">
        <v>6</v>
      </c>
      <c r="K1000" s="458"/>
      <c r="L1000" s="458"/>
      <c r="M1000" s="458"/>
      <c r="N1000" s="466"/>
      <c r="O1000" s="469" t="s">
        <v>37</v>
      </c>
      <c r="P1000" s="458"/>
      <c r="Q1000" s="458"/>
      <c r="R1000" s="458"/>
      <c r="S1000" s="458"/>
      <c r="T1000" s="458"/>
      <c r="U1000" s="459"/>
      <c r="V1000" s="272" t="s">
        <v>348</v>
      </c>
      <c r="W1000" s="273"/>
      <c r="X1000" s="273"/>
      <c r="Y1000" s="472" t="s">
        <v>349</v>
      </c>
      <c r="Z1000" s="472"/>
      <c r="AA1000" s="472"/>
      <c r="AB1000" s="472"/>
      <c r="AC1000" s="472"/>
      <c r="AD1000" s="472"/>
      <c r="AE1000" s="472"/>
      <c r="AF1000" s="472"/>
      <c r="AG1000" s="472"/>
      <c r="AH1000" s="472"/>
      <c r="AI1000" s="273"/>
      <c r="AJ1000" s="273"/>
      <c r="AK1000" s="274"/>
      <c r="AL1000" s="596" t="s">
        <v>310</v>
      </c>
      <c r="AM1000" s="596"/>
      <c r="AN1000" s="473" t="s">
        <v>350</v>
      </c>
      <c r="AO1000" s="473"/>
      <c r="AP1000" s="473"/>
      <c r="AQ1000" s="473"/>
      <c r="AR1000" s="473"/>
      <c r="AS1000" s="474"/>
    </row>
    <row r="1001" spans="2:45" ht="13.9" customHeight="1">
      <c r="B1001" s="460"/>
      <c r="C1001" s="461"/>
      <c r="D1001" s="461"/>
      <c r="E1001" s="461"/>
      <c r="F1001" s="461"/>
      <c r="G1001" s="461"/>
      <c r="H1001" s="461"/>
      <c r="I1001" s="462"/>
      <c r="J1001" s="460"/>
      <c r="K1001" s="461"/>
      <c r="L1001" s="461"/>
      <c r="M1001" s="461"/>
      <c r="N1001" s="467"/>
      <c r="O1001" s="470"/>
      <c r="P1001" s="461"/>
      <c r="Q1001" s="461"/>
      <c r="R1001" s="461"/>
      <c r="S1001" s="461"/>
      <c r="T1001" s="461"/>
      <c r="U1001" s="462"/>
      <c r="V1001" s="420" t="s">
        <v>7</v>
      </c>
      <c r="W1001" s="421"/>
      <c r="X1001" s="421"/>
      <c r="Y1001" s="422"/>
      <c r="Z1001" s="426" t="s">
        <v>16</v>
      </c>
      <c r="AA1001" s="427"/>
      <c r="AB1001" s="427"/>
      <c r="AC1001" s="428"/>
      <c r="AD1001" s="432" t="s">
        <v>17</v>
      </c>
      <c r="AE1001" s="433"/>
      <c r="AF1001" s="433"/>
      <c r="AG1001" s="434"/>
      <c r="AH1001" s="660" t="s">
        <v>60</v>
      </c>
      <c r="AI1001" s="478"/>
      <c r="AJ1001" s="478"/>
      <c r="AK1001" s="481"/>
      <c r="AL1001" s="597" t="s">
        <v>38</v>
      </c>
      <c r="AM1001" s="597"/>
      <c r="AN1001" s="448" t="s">
        <v>19</v>
      </c>
      <c r="AO1001" s="449"/>
      <c r="AP1001" s="449"/>
      <c r="AQ1001" s="449"/>
      <c r="AR1001" s="450"/>
      <c r="AS1001" s="451"/>
    </row>
    <row r="1002" spans="2:45" ht="13.9" customHeight="1">
      <c r="B1002" s="463"/>
      <c r="C1002" s="464"/>
      <c r="D1002" s="464"/>
      <c r="E1002" s="464"/>
      <c r="F1002" s="464"/>
      <c r="G1002" s="464"/>
      <c r="H1002" s="464"/>
      <c r="I1002" s="465"/>
      <c r="J1002" s="463"/>
      <c r="K1002" s="464"/>
      <c r="L1002" s="464"/>
      <c r="M1002" s="464"/>
      <c r="N1002" s="468"/>
      <c r="O1002" s="471"/>
      <c r="P1002" s="464"/>
      <c r="Q1002" s="464"/>
      <c r="R1002" s="464"/>
      <c r="S1002" s="464"/>
      <c r="T1002" s="464"/>
      <c r="U1002" s="465"/>
      <c r="V1002" s="423"/>
      <c r="W1002" s="424"/>
      <c r="X1002" s="424"/>
      <c r="Y1002" s="425"/>
      <c r="Z1002" s="429"/>
      <c r="AA1002" s="430"/>
      <c r="AB1002" s="430"/>
      <c r="AC1002" s="431"/>
      <c r="AD1002" s="435"/>
      <c r="AE1002" s="436"/>
      <c r="AF1002" s="436"/>
      <c r="AG1002" s="437"/>
      <c r="AH1002" s="661"/>
      <c r="AI1002" s="480"/>
      <c r="AJ1002" s="480"/>
      <c r="AK1002" s="483"/>
      <c r="AL1002" s="598"/>
      <c r="AM1002" s="598"/>
      <c r="AN1002" s="454"/>
      <c r="AO1002" s="454"/>
      <c r="AP1002" s="454"/>
      <c r="AQ1002" s="454"/>
      <c r="AR1002" s="454"/>
      <c r="AS1002" s="455"/>
    </row>
    <row r="1003" spans="2:45" ht="18" customHeight="1">
      <c r="B1003" s="653" t="e">
        <f>'報告書（事業主控）記載用'!#REF!</f>
        <v>#REF!</v>
      </c>
      <c r="C1003" s="654"/>
      <c r="D1003" s="654"/>
      <c r="E1003" s="654"/>
      <c r="F1003" s="654"/>
      <c r="G1003" s="654"/>
      <c r="H1003" s="654"/>
      <c r="I1003" s="655"/>
      <c r="J1003" s="653" t="e">
        <f>'報告書（事業主控）記載用'!#REF!</f>
        <v>#REF!</v>
      </c>
      <c r="K1003" s="654"/>
      <c r="L1003" s="654"/>
      <c r="M1003" s="654"/>
      <c r="N1003" s="656"/>
      <c r="O1003" s="277" t="e">
        <f>'報告書（事業主控）記載用'!#REF!</f>
        <v>#REF!</v>
      </c>
      <c r="P1003" s="278" t="s">
        <v>31</v>
      </c>
      <c r="Q1003" s="277" t="e">
        <f>'報告書（事業主控）記載用'!#REF!</f>
        <v>#REF!</v>
      </c>
      <c r="R1003" s="278" t="s">
        <v>32</v>
      </c>
      <c r="S1003" s="277" t="e">
        <f>'報告書（事業主控）記載用'!#REF!</f>
        <v>#REF!</v>
      </c>
      <c r="T1003" s="506" t="s">
        <v>33</v>
      </c>
      <c r="U1003" s="506"/>
      <c r="V1003" s="633" t="e">
        <f>'報告書（事業主控）記載用'!#REF!</f>
        <v>#REF!</v>
      </c>
      <c r="W1003" s="634"/>
      <c r="X1003" s="634"/>
      <c r="Y1003" s="279" t="s">
        <v>8</v>
      </c>
      <c r="Z1003" s="285"/>
      <c r="AA1003" s="286"/>
      <c r="AB1003" s="286"/>
      <c r="AC1003" s="279" t="s">
        <v>8</v>
      </c>
      <c r="AD1003" s="285"/>
      <c r="AE1003" s="286"/>
      <c r="AF1003" s="286"/>
      <c r="AG1003" s="279" t="s">
        <v>8</v>
      </c>
      <c r="AH1003" s="657" t="e">
        <f>'報告書（事業主控）記載用'!#REF!</f>
        <v>#REF!</v>
      </c>
      <c r="AI1003" s="658"/>
      <c r="AJ1003" s="658"/>
      <c r="AK1003" s="659"/>
      <c r="AL1003" s="285"/>
      <c r="AM1003" s="287"/>
      <c r="AN1003" s="630" t="e">
        <f>'報告書（事業主控）記載用'!#REF!</f>
        <v>#REF!</v>
      </c>
      <c r="AO1003" s="631"/>
      <c r="AP1003" s="631"/>
      <c r="AQ1003" s="631"/>
      <c r="AR1003" s="631"/>
      <c r="AS1003" s="282" t="s">
        <v>8</v>
      </c>
    </row>
    <row r="1004" spans="2:45" ht="18" customHeight="1">
      <c r="B1004" s="647"/>
      <c r="C1004" s="648"/>
      <c r="D1004" s="648"/>
      <c r="E1004" s="648"/>
      <c r="F1004" s="648"/>
      <c r="G1004" s="648"/>
      <c r="H1004" s="648"/>
      <c r="I1004" s="649"/>
      <c r="J1004" s="647"/>
      <c r="K1004" s="648"/>
      <c r="L1004" s="648"/>
      <c r="M1004" s="648"/>
      <c r="N1004" s="651"/>
      <c r="O1004" s="33" t="e">
        <f>'報告書（事業主控）記載用'!#REF!</f>
        <v>#REF!</v>
      </c>
      <c r="P1004" s="237" t="s">
        <v>31</v>
      </c>
      <c r="Q1004" s="33" t="e">
        <f>'報告書（事業主控）記載用'!#REF!</f>
        <v>#REF!</v>
      </c>
      <c r="R1004" s="237" t="s">
        <v>32</v>
      </c>
      <c r="S1004" s="33" t="e">
        <f>'報告書（事業主控）記載用'!#REF!</f>
        <v>#REF!</v>
      </c>
      <c r="T1004" s="652" t="s">
        <v>34</v>
      </c>
      <c r="U1004" s="652"/>
      <c r="V1004" s="623" t="e">
        <f>'報告書（事業主控）記載用'!#REF!</f>
        <v>#REF!</v>
      </c>
      <c r="W1004" s="624"/>
      <c r="X1004" s="624"/>
      <c r="Y1004" s="624"/>
      <c r="Z1004" s="623" t="e">
        <f>'報告書（事業主控）記載用'!#REF!</f>
        <v>#REF!</v>
      </c>
      <c r="AA1004" s="624"/>
      <c r="AB1004" s="624"/>
      <c r="AC1004" s="624"/>
      <c r="AD1004" s="623" t="e">
        <f>'報告書（事業主控）記載用'!#REF!</f>
        <v>#REF!</v>
      </c>
      <c r="AE1004" s="624"/>
      <c r="AF1004" s="624"/>
      <c r="AG1004" s="624"/>
      <c r="AH1004" s="623" t="e">
        <f>'報告書（事業主控）記載用'!#REF!</f>
        <v>#REF!</v>
      </c>
      <c r="AI1004" s="624"/>
      <c r="AJ1004" s="624"/>
      <c r="AK1004" s="626"/>
      <c r="AL1004" s="494" t="e">
        <f>'報告書（事業主控）記載用'!#REF!</f>
        <v>#REF!</v>
      </c>
      <c r="AM1004" s="625"/>
      <c r="AN1004" s="623" t="e">
        <f>'報告書（事業主控）記載用'!#REF!</f>
        <v>#REF!</v>
      </c>
      <c r="AO1004" s="624"/>
      <c r="AP1004" s="624"/>
      <c r="AQ1004" s="624"/>
      <c r="AR1004" s="624"/>
      <c r="AS1004" s="240"/>
    </row>
    <row r="1005" spans="2:45" ht="18" customHeight="1">
      <c r="B1005" s="644" t="e">
        <f>'報告書（事業主控）記載用'!#REF!</f>
        <v>#REF!</v>
      </c>
      <c r="C1005" s="645"/>
      <c r="D1005" s="645"/>
      <c r="E1005" s="645"/>
      <c r="F1005" s="645"/>
      <c r="G1005" s="645"/>
      <c r="H1005" s="645"/>
      <c r="I1005" s="646"/>
      <c r="J1005" s="644" t="e">
        <f>'報告書（事業主控）記載用'!#REF!</f>
        <v>#REF!</v>
      </c>
      <c r="K1005" s="645"/>
      <c r="L1005" s="645"/>
      <c r="M1005" s="645"/>
      <c r="N1005" s="650"/>
      <c r="O1005" s="32" t="e">
        <f>'報告書（事業主控）記載用'!#REF!</f>
        <v>#REF!</v>
      </c>
      <c r="P1005" s="11" t="s">
        <v>31</v>
      </c>
      <c r="Q1005" s="32" t="e">
        <f>'報告書（事業主控）記載用'!#REF!</f>
        <v>#REF!</v>
      </c>
      <c r="R1005" s="11" t="s">
        <v>32</v>
      </c>
      <c r="S1005" s="32" t="e">
        <f>'報告書（事業主控）記載用'!#REF!</f>
        <v>#REF!</v>
      </c>
      <c r="T1005" s="512" t="s">
        <v>33</v>
      </c>
      <c r="U1005" s="512"/>
      <c r="V1005" s="633" t="e">
        <f>'報告書（事業主控）記載用'!#REF!</f>
        <v>#REF!</v>
      </c>
      <c r="W1005" s="634"/>
      <c r="X1005" s="634"/>
      <c r="Y1005" s="284"/>
      <c r="Z1005" s="285"/>
      <c r="AA1005" s="286"/>
      <c r="AB1005" s="286"/>
      <c r="AC1005" s="284"/>
      <c r="AD1005" s="285"/>
      <c r="AE1005" s="286"/>
      <c r="AF1005" s="286"/>
      <c r="AG1005" s="284"/>
      <c r="AH1005" s="630" t="e">
        <f>'報告書（事業主控）記載用'!#REF!</f>
        <v>#REF!</v>
      </c>
      <c r="AI1005" s="631"/>
      <c r="AJ1005" s="631"/>
      <c r="AK1005" s="632"/>
      <c r="AL1005" s="285"/>
      <c r="AM1005" s="287"/>
      <c r="AN1005" s="630" t="e">
        <f>'報告書（事業主控）記載用'!#REF!</f>
        <v>#REF!</v>
      </c>
      <c r="AO1005" s="631"/>
      <c r="AP1005" s="631"/>
      <c r="AQ1005" s="631"/>
      <c r="AR1005" s="631"/>
      <c r="AS1005" s="288"/>
    </row>
    <row r="1006" spans="2:45" ht="18" customHeight="1">
      <c r="B1006" s="647"/>
      <c r="C1006" s="648"/>
      <c r="D1006" s="648"/>
      <c r="E1006" s="648"/>
      <c r="F1006" s="648"/>
      <c r="G1006" s="648"/>
      <c r="H1006" s="648"/>
      <c r="I1006" s="649"/>
      <c r="J1006" s="647"/>
      <c r="K1006" s="648"/>
      <c r="L1006" s="648"/>
      <c r="M1006" s="648"/>
      <c r="N1006" s="651"/>
      <c r="O1006" s="33" t="e">
        <f>'報告書（事業主控）記載用'!#REF!</f>
        <v>#REF!</v>
      </c>
      <c r="P1006" s="237" t="s">
        <v>31</v>
      </c>
      <c r="Q1006" s="33" t="e">
        <f>'報告書（事業主控）記載用'!#REF!</f>
        <v>#REF!</v>
      </c>
      <c r="R1006" s="237" t="s">
        <v>32</v>
      </c>
      <c r="S1006" s="33" t="e">
        <f>'報告書（事業主控）記載用'!#REF!</f>
        <v>#REF!</v>
      </c>
      <c r="T1006" s="652" t="s">
        <v>34</v>
      </c>
      <c r="U1006" s="652"/>
      <c r="V1006" s="627" t="e">
        <f>'報告書（事業主控）記載用'!#REF!</f>
        <v>#REF!</v>
      </c>
      <c r="W1006" s="628"/>
      <c r="X1006" s="628"/>
      <c r="Y1006" s="628"/>
      <c r="Z1006" s="627" t="e">
        <f>'報告書（事業主控）記載用'!#REF!</f>
        <v>#REF!</v>
      </c>
      <c r="AA1006" s="628"/>
      <c r="AB1006" s="628"/>
      <c r="AC1006" s="628"/>
      <c r="AD1006" s="627" t="e">
        <f>'報告書（事業主控）記載用'!#REF!</f>
        <v>#REF!</v>
      </c>
      <c r="AE1006" s="628"/>
      <c r="AF1006" s="628"/>
      <c r="AG1006" s="628"/>
      <c r="AH1006" s="627" t="e">
        <f>'報告書（事業主控）記載用'!#REF!</f>
        <v>#REF!</v>
      </c>
      <c r="AI1006" s="628"/>
      <c r="AJ1006" s="628"/>
      <c r="AK1006" s="629"/>
      <c r="AL1006" s="494" t="e">
        <f>'報告書（事業主控）記載用'!#REF!</f>
        <v>#REF!</v>
      </c>
      <c r="AM1006" s="625"/>
      <c r="AN1006" s="623" t="e">
        <f>'報告書（事業主控）記載用'!#REF!</f>
        <v>#REF!</v>
      </c>
      <c r="AO1006" s="624"/>
      <c r="AP1006" s="624"/>
      <c r="AQ1006" s="624"/>
      <c r="AR1006" s="624"/>
      <c r="AS1006" s="240"/>
    </row>
    <row r="1007" spans="2:45" ht="18" customHeight="1">
      <c r="B1007" s="644" t="e">
        <f>'報告書（事業主控）記載用'!#REF!</f>
        <v>#REF!</v>
      </c>
      <c r="C1007" s="645"/>
      <c r="D1007" s="645"/>
      <c r="E1007" s="645"/>
      <c r="F1007" s="645"/>
      <c r="G1007" s="645"/>
      <c r="H1007" s="645"/>
      <c r="I1007" s="646"/>
      <c r="J1007" s="644" t="e">
        <f>'報告書（事業主控）記載用'!#REF!</f>
        <v>#REF!</v>
      </c>
      <c r="K1007" s="645"/>
      <c r="L1007" s="645"/>
      <c r="M1007" s="645"/>
      <c r="N1007" s="650"/>
      <c r="O1007" s="32" t="e">
        <f>'報告書（事業主控）記載用'!#REF!</f>
        <v>#REF!</v>
      </c>
      <c r="P1007" s="11" t="s">
        <v>31</v>
      </c>
      <c r="Q1007" s="32" t="e">
        <f>'報告書（事業主控）記載用'!#REF!</f>
        <v>#REF!</v>
      </c>
      <c r="R1007" s="11" t="s">
        <v>32</v>
      </c>
      <c r="S1007" s="32" t="e">
        <f>'報告書（事業主控）記載用'!#REF!</f>
        <v>#REF!</v>
      </c>
      <c r="T1007" s="512" t="s">
        <v>33</v>
      </c>
      <c r="U1007" s="512"/>
      <c r="V1007" s="633" t="e">
        <f>'報告書（事業主控）記載用'!#REF!</f>
        <v>#REF!</v>
      </c>
      <c r="W1007" s="634"/>
      <c r="X1007" s="634"/>
      <c r="Y1007" s="284"/>
      <c r="Z1007" s="285"/>
      <c r="AA1007" s="286"/>
      <c r="AB1007" s="286"/>
      <c r="AC1007" s="284"/>
      <c r="AD1007" s="285"/>
      <c r="AE1007" s="286"/>
      <c r="AF1007" s="286"/>
      <c r="AG1007" s="284"/>
      <c r="AH1007" s="630" t="e">
        <f>'報告書（事業主控）記載用'!#REF!</f>
        <v>#REF!</v>
      </c>
      <c r="AI1007" s="631"/>
      <c r="AJ1007" s="631"/>
      <c r="AK1007" s="632"/>
      <c r="AL1007" s="285"/>
      <c r="AM1007" s="287"/>
      <c r="AN1007" s="630" t="e">
        <f>'報告書（事業主控）記載用'!#REF!</f>
        <v>#REF!</v>
      </c>
      <c r="AO1007" s="631"/>
      <c r="AP1007" s="631"/>
      <c r="AQ1007" s="631"/>
      <c r="AR1007" s="631"/>
      <c r="AS1007" s="288"/>
    </row>
    <row r="1008" spans="2:45" ht="18" customHeight="1">
      <c r="B1008" s="647"/>
      <c r="C1008" s="648"/>
      <c r="D1008" s="648"/>
      <c r="E1008" s="648"/>
      <c r="F1008" s="648"/>
      <c r="G1008" s="648"/>
      <c r="H1008" s="648"/>
      <c r="I1008" s="649"/>
      <c r="J1008" s="647"/>
      <c r="K1008" s="648"/>
      <c r="L1008" s="648"/>
      <c r="M1008" s="648"/>
      <c r="N1008" s="651"/>
      <c r="O1008" s="33" t="e">
        <f>'報告書（事業主控）記載用'!#REF!</f>
        <v>#REF!</v>
      </c>
      <c r="P1008" s="237" t="s">
        <v>31</v>
      </c>
      <c r="Q1008" s="33" t="e">
        <f>'報告書（事業主控）記載用'!#REF!</f>
        <v>#REF!</v>
      </c>
      <c r="R1008" s="237" t="s">
        <v>32</v>
      </c>
      <c r="S1008" s="33" t="e">
        <f>'報告書（事業主控）記載用'!#REF!</f>
        <v>#REF!</v>
      </c>
      <c r="T1008" s="652" t="s">
        <v>34</v>
      </c>
      <c r="U1008" s="652"/>
      <c r="V1008" s="627" t="e">
        <f>'報告書（事業主控）記載用'!#REF!</f>
        <v>#REF!</v>
      </c>
      <c r="W1008" s="628"/>
      <c r="X1008" s="628"/>
      <c r="Y1008" s="628"/>
      <c r="Z1008" s="627" t="e">
        <f>'報告書（事業主控）記載用'!#REF!</f>
        <v>#REF!</v>
      </c>
      <c r="AA1008" s="628"/>
      <c r="AB1008" s="628"/>
      <c r="AC1008" s="628"/>
      <c r="AD1008" s="627" t="e">
        <f>'報告書（事業主控）記載用'!#REF!</f>
        <v>#REF!</v>
      </c>
      <c r="AE1008" s="628"/>
      <c r="AF1008" s="628"/>
      <c r="AG1008" s="628"/>
      <c r="AH1008" s="627" t="e">
        <f>'報告書（事業主控）記載用'!#REF!</f>
        <v>#REF!</v>
      </c>
      <c r="AI1008" s="628"/>
      <c r="AJ1008" s="628"/>
      <c r="AK1008" s="629"/>
      <c r="AL1008" s="494" t="e">
        <f>'報告書（事業主控）記載用'!#REF!</f>
        <v>#REF!</v>
      </c>
      <c r="AM1008" s="625"/>
      <c r="AN1008" s="623" t="e">
        <f>'報告書（事業主控）記載用'!#REF!</f>
        <v>#REF!</v>
      </c>
      <c r="AO1008" s="624"/>
      <c r="AP1008" s="624"/>
      <c r="AQ1008" s="624"/>
      <c r="AR1008" s="624"/>
      <c r="AS1008" s="240"/>
    </row>
    <row r="1009" spans="2:45" ht="18" customHeight="1">
      <c r="B1009" s="644" t="e">
        <f>'報告書（事業主控）記載用'!#REF!</f>
        <v>#REF!</v>
      </c>
      <c r="C1009" s="645"/>
      <c r="D1009" s="645"/>
      <c r="E1009" s="645"/>
      <c r="F1009" s="645"/>
      <c r="G1009" s="645"/>
      <c r="H1009" s="645"/>
      <c r="I1009" s="646"/>
      <c r="J1009" s="644" t="e">
        <f>'報告書（事業主控）記載用'!#REF!</f>
        <v>#REF!</v>
      </c>
      <c r="K1009" s="645"/>
      <c r="L1009" s="645"/>
      <c r="M1009" s="645"/>
      <c r="N1009" s="650"/>
      <c r="O1009" s="32" t="e">
        <f>'報告書（事業主控）記載用'!#REF!</f>
        <v>#REF!</v>
      </c>
      <c r="P1009" s="11" t="s">
        <v>31</v>
      </c>
      <c r="Q1009" s="32" t="e">
        <f>'報告書（事業主控）記載用'!#REF!</f>
        <v>#REF!</v>
      </c>
      <c r="R1009" s="11" t="s">
        <v>32</v>
      </c>
      <c r="S1009" s="32" t="e">
        <f>'報告書（事業主控）記載用'!#REF!</f>
        <v>#REF!</v>
      </c>
      <c r="T1009" s="512" t="s">
        <v>33</v>
      </c>
      <c r="U1009" s="512"/>
      <c r="V1009" s="633" t="e">
        <f>'報告書（事業主控）記載用'!#REF!</f>
        <v>#REF!</v>
      </c>
      <c r="W1009" s="634"/>
      <c r="X1009" s="634"/>
      <c r="Y1009" s="284"/>
      <c r="Z1009" s="285"/>
      <c r="AA1009" s="286"/>
      <c r="AB1009" s="286"/>
      <c r="AC1009" s="284"/>
      <c r="AD1009" s="285"/>
      <c r="AE1009" s="286"/>
      <c r="AF1009" s="286"/>
      <c r="AG1009" s="284"/>
      <c r="AH1009" s="630" t="e">
        <f>'報告書（事業主控）記載用'!#REF!</f>
        <v>#REF!</v>
      </c>
      <c r="AI1009" s="631"/>
      <c r="AJ1009" s="631"/>
      <c r="AK1009" s="632"/>
      <c r="AL1009" s="285"/>
      <c r="AM1009" s="287"/>
      <c r="AN1009" s="630" t="e">
        <f>'報告書（事業主控）記載用'!#REF!</f>
        <v>#REF!</v>
      </c>
      <c r="AO1009" s="631"/>
      <c r="AP1009" s="631"/>
      <c r="AQ1009" s="631"/>
      <c r="AR1009" s="631"/>
      <c r="AS1009" s="288"/>
    </row>
    <row r="1010" spans="2:45" ht="18" customHeight="1">
      <c r="B1010" s="647"/>
      <c r="C1010" s="648"/>
      <c r="D1010" s="648"/>
      <c r="E1010" s="648"/>
      <c r="F1010" s="648"/>
      <c r="G1010" s="648"/>
      <c r="H1010" s="648"/>
      <c r="I1010" s="649"/>
      <c r="J1010" s="647"/>
      <c r="K1010" s="648"/>
      <c r="L1010" s="648"/>
      <c r="M1010" s="648"/>
      <c r="N1010" s="651"/>
      <c r="O1010" s="33" t="e">
        <f>'報告書（事業主控）記載用'!#REF!</f>
        <v>#REF!</v>
      </c>
      <c r="P1010" s="237" t="s">
        <v>31</v>
      </c>
      <c r="Q1010" s="33" t="e">
        <f>'報告書（事業主控）記載用'!#REF!</f>
        <v>#REF!</v>
      </c>
      <c r="R1010" s="237" t="s">
        <v>32</v>
      </c>
      <c r="S1010" s="33" t="e">
        <f>'報告書（事業主控）記載用'!#REF!</f>
        <v>#REF!</v>
      </c>
      <c r="T1010" s="652" t="s">
        <v>34</v>
      </c>
      <c r="U1010" s="652"/>
      <c r="V1010" s="627" t="e">
        <f>'報告書（事業主控）記載用'!#REF!</f>
        <v>#REF!</v>
      </c>
      <c r="W1010" s="628"/>
      <c r="X1010" s="628"/>
      <c r="Y1010" s="628"/>
      <c r="Z1010" s="627" t="e">
        <f>'報告書（事業主控）記載用'!#REF!</f>
        <v>#REF!</v>
      </c>
      <c r="AA1010" s="628"/>
      <c r="AB1010" s="628"/>
      <c r="AC1010" s="628"/>
      <c r="AD1010" s="627" t="e">
        <f>'報告書（事業主控）記載用'!#REF!</f>
        <v>#REF!</v>
      </c>
      <c r="AE1010" s="628"/>
      <c r="AF1010" s="628"/>
      <c r="AG1010" s="628"/>
      <c r="AH1010" s="627" t="e">
        <f>'報告書（事業主控）記載用'!#REF!</f>
        <v>#REF!</v>
      </c>
      <c r="AI1010" s="628"/>
      <c r="AJ1010" s="628"/>
      <c r="AK1010" s="629"/>
      <c r="AL1010" s="494" t="e">
        <f>'報告書（事業主控）記載用'!#REF!</f>
        <v>#REF!</v>
      </c>
      <c r="AM1010" s="625"/>
      <c r="AN1010" s="623" t="e">
        <f>'報告書（事業主控）記載用'!#REF!</f>
        <v>#REF!</v>
      </c>
      <c r="AO1010" s="624"/>
      <c r="AP1010" s="624"/>
      <c r="AQ1010" s="624"/>
      <c r="AR1010" s="624"/>
      <c r="AS1010" s="240"/>
    </row>
    <row r="1011" spans="2:45" ht="18" customHeight="1">
      <c r="B1011" s="644" t="e">
        <f>'報告書（事業主控）記載用'!#REF!</f>
        <v>#REF!</v>
      </c>
      <c r="C1011" s="645"/>
      <c r="D1011" s="645"/>
      <c r="E1011" s="645"/>
      <c r="F1011" s="645"/>
      <c r="G1011" s="645"/>
      <c r="H1011" s="645"/>
      <c r="I1011" s="646"/>
      <c r="J1011" s="644" t="e">
        <f>'報告書（事業主控）記載用'!#REF!</f>
        <v>#REF!</v>
      </c>
      <c r="K1011" s="645"/>
      <c r="L1011" s="645"/>
      <c r="M1011" s="645"/>
      <c r="N1011" s="650"/>
      <c r="O1011" s="32" t="e">
        <f>'報告書（事業主控）記載用'!#REF!</f>
        <v>#REF!</v>
      </c>
      <c r="P1011" s="11" t="s">
        <v>31</v>
      </c>
      <c r="Q1011" s="32" t="e">
        <f>'報告書（事業主控）記載用'!#REF!</f>
        <v>#REF!</v>
      </c>
      <c r="R1011" s="11" t="s">
        <v>32</v>
      </c>
      <c r="S1011" s="32" t="e">
        <f>'報告書（事業主控）記載用'!#REF!</f>
        <v>#REF!</v>
      </c>
      <c r="T1011" s="512" t="s">
        <v>33</v>
      </c>
      <c r="U1011" s="512"/>
      <c r="V1011" s="633" t="e">
        <f>'報告書（事業主控）記載用'!#REF!</f>
        <v>#REF!</v>
      </c>
      <c r="W1011" s="634"/>
      <c r="X1011" s="634"/>
      <c r="Y1011" s="284"/>
      <c r="Z1011" s="285"/>
      <c r="AA1011" s="286"/>
      <c r="AB1011" s="286"/>
      <c r="AC1011" s="284"/>
      <c r="AD1011" s="285"/>
      <c r="AE1011" s="286"/>
      <c r="AF1011" s="286"/>
      <c r="AG1011" s="284"/>
      <c r="AH1011" s="630" t="e">
        <f>'報告書（事業主控）記載用'!#REF!</f>
        <v>#REF!</v>
      </c>
      <c r="AI1011" s="631"/>
      <c r="AJ1011" s="631"/>
      <c r="AK1011" s="632"/>
      <c r="AL1011" s="285"/>
      <c r="AM1011" s="287"/>
      <c r="AN1011" s="630" t="e">
        <f>'報告書（事業主控）記載用'!#REF!</f>
        <v>#REF!</v>
      </c>
      <c r="AO1011" s="631"/>
      <c r="AP1011" s="631"/>
      <c r="AQ1011" s="631"/>
      <c r="AR1011" s="631"/>
      <c r="AS1011" s="288"/>
    </row>
    <row r="1012" spans="2:45" ht="18" customHeight="1">
      <c r="B1012" s="647"/>
      <c r="C1012" s="648"/>
      <c r="D1012" s="648"/>
      <c r="E1012" s="648"/>
      <c r="F1012" s="648"/>
      <c r="G1012" s="648"/>
      <c r="H1012" s="648"/>
      <c r="I1012" s="649"/>
      <c r="J1012" s="647"/>
      <c r="K1012" s="648"/>
      <c r="L1012" s="648"/>
      <c r="M1012" s="648"/>
      <c r="N1012" s="651"/>
      <c r="O1012" s="33" t="e">
        <f>'報告書（事業主控）記載用'!#REF!</f>
        <v>#REF!</v>
      </c>
      <c r="P1012" s="237" t="s">
        <v>31</v>
      </c>
      <c r="Q1012" s="33" t="e">
        <f>'報告書（事業主控）記載用'!#REF!</f>
        <v>#REF!</v>
      </c>
      <c r="R1012" s="237" t="s">
        <v>32</v>
      </c>
      <c r="S1012" s="33" t="e">
        <f>'報告書（事業主控）記載用'!#REF!</f>
        <v>#REF!</v>
      </c>
      <c r="T1012" s="652" t="s">
        <v>34</v>
      </c>
      <c r="U1012" s="652"/>
      <c r="V1012" s="627" t="e">
        <f>'報告書（事業主控）記載用'!#REF!</f>
        <v>#REF!</v>
      </c>
      <c r="W1012" s="628"/>
      <c r="X1012" s="628"/>
      <c r="Y1012" s="628"/>
      <c r="Z1012" s="627" t="e">
        <f>'報告書（事業主控）記載用'!#REF!</f>
        <v>#REF!</v>
      </c>
      <c r="AA1012" s="628"/>
      <c r="AB1012" s="628"/>
      <c r="AC1012" s="628"/>
      <c r="AD1012" s="627" t="e">
        <f>'報告書（事業主控）記載用'!#REF!</f>
        <v>#REF!</v>
      </c>
      <c r="AE1012" s="628"/>
      <c r="AF1012" s="628"/>
      <c r="AG1012" s="628"/>
      <c r="AH1012" s="627" t="e">
        <f>'報告書（事業主控）記載用'!#REF!</f>
        <v>#REF!</v>
      </c>
      <c r="AI1012" s="628"/>
      <c r="AJ1012" s="628"/>
      <c r="AK1012" s="629"/>
      <c r="AL1012" s="494" t="e">
        <f>'報告書（事業主控）記載用'!#REF!</f>
        <v>#REF!</v>
      </c>
      <c r="AM1012" s="625"/>
      <c r="AN1012" s="623" t="e">
        <f>'報告書（事業主控）記載用'!#REF!</f>
        <v>#REF!</v>
      </c>
      <c r="AO1012" s="624"/>
      <c r="AP1012" s="624"/>
      <c r="AQ1012" s="624"/>
      <c r="AR1012" s="624"/>
      <c r="AS1012" s="240"/>
    </row>
    <row r="1013" spans="2:45" ht="18" customHeight="1">
      <c r="B1013" s="644" t="e">
        <f>'報告書（事業主控）記載用'!#REF!</f>
        <v>#REF!</v>
      </c>
      <c r="C1013" s="645"/>
      <c r="D1013" s="645"/>
      <c r="E1013" s="645"/>
      <c r="F1013" s="645"/>
      <c r="G1013" s="645"/>
      <c r="H1013" s="645"/>
      <c r="I1013" s="646"/>
      <c r="J1013" s="644" t="e">
        <f>'報告書（事業主控）記載用'!#REF!</f>
        <v>#REF!</v>
      </c>
      <c r="K1013" s="645"/>
      <c r="L1013" s="645"/>
      <c r="M1013" s="645"/>
      <c r="N1013" s="650"/>
      <c r="O1013" s="32" t="e">
        <f>'報告書（事業主控）記載用'!#REF!</f>
        <v>#REF!</v>
      </c>
      <c r="P1013" s="11" t="s">
        <v>31</v>
      </c>
      <c r="Q1013" s="32" t="e">
        <f>'報告書（事業主控）記載用'!#REF!</f>
        <v>#REF!</v>
      </c>
      <c r="R1013" s="11" t="s">
        <v>32</v>
      </c>
      <c r="S1013" s="32" t="e">
        <f>'報告書（事業主控）記載用'!#REF!</f>
        <v>#REF!</v>
      </c>
      <c r="T1013" s="512" t="s">
        <v>33</v>
      </c>
      <c r="U1013" s="512"/>
      <c r="V1013" s="633" t="e">
        <f>'報告書（事業主控）記載用'!#REF!</f>
        <v>#REF!</v>
      </c>
      <c r="W1013" s="634"/>
      <c r="X1013" s="634"/>
      <c r="Y1013" s="284"/>
      <c r="Z1013" s="285"/>
      <c r="AA1013" s="286"/>
      <c r="AB1013" s="286"/>
      <c r="AC1013" s="284"/>
      <c r="AD1013" s="285"/>
      <c r="AE1013" s="286"/>
      <c r="AF1013" s="286"/>
      <c r="AG1013" s="284"/>
      <c r="AH1013" s="630" t="e">
        <f>'報告書（事業主控）記載用'!#REF!</f>
        <v>#REF!</v>
      </c>
      <c r="AI1013" s="631"/>
      <c r="AJ1013" s="631"/>
      <c r="AK1013" s="632"/>
      <c r="AL1013" s="285"/>
      <c r="AM1013" s="287"/>
      <c r="AN1013" s="630" t="e">
        <f>'報告書（事業主控）記載用'!#REF!</f>
        <v>#REF!</v>
      </c>
      <c r="AO1013" s="631"/>
      <c r="AP1013" s="631"/>
      <c r="AQ1013" s="631"/>
      <c r="AR1013" s="631"/>
      <c r="AS1013" s="288"/>
    </row>
    <row r="1014" spans="2:45" ht="18" customHeight="1">
      <c r="B1014" s="647"/>
      <c r="C1014" s="648"/>
      <c r="D1014" s="648"/>
      <c r="E1014" s="648"/>
      <c r="F1014" s="648"/>
      <c r="G1014" s="648"/>
      <c r="H1014" s="648"/>
      <c r="I1014" s="649"/>
      <c r="J1014" s="647"/>
      <c r="K1014" s="648"/>
      <c r="L1014" s="648"/>
      <c r="M1014" s="648"/>
      <c r="N1014" s="651"/>
      <c r="O1014" s="33" t="e">
        <f>'報告書（事業主控）記載用'!#REF!</f>
        <v>#REF!</v>
      </c>
      <c r="P1014" s="237" t="s">
        <v>31</v>
      </c>
      <c r="Q1014" s="33" t="e">
        <f>'報告書（事業主控）記載用'!#REF!</f>
        <v>#REF!</v>
      </c>
      <c r="R1014" s="237" t="s">
        <v>32</v>
      </c>
      <c r="S1014" s="33" t="e">
        <f>'報告書（事業主控）記載用'!#REF!</f>
        <v>#REF!</v>
      </c>
      <c r="T1014" s="652" t="s">
        <v>34</v>
      </c>
      <c r="U1014" s="652"/>
      <c r="V1014" s="627" t="e">
        <f>'報告書（事業主控）記載用'!#REF!</f>
        <v>#REF!</v>
      </c>
      <c r="W1014" s="628"/>
      <c r="X1014" s="628"/>
      <c r="Y1014" s="628"/>
      <c r="Z1014" s="627" t="e">
        <f>'報告書（事業主控）記載用'!#REF!</f>
        <v>#REF!</v>
      </c>
      <c r="AA1014" s="628"/>
      <c r="AB1014" s="628"/>
      <c r="AC1014" s="628"/>
      <c r="AD1014" s="627" t="e">
        <f>'報告書（事業主控）記載用'!#REF!</f>
        <v>#REF!</v>
      </c>
      <c r="AE1014" s="628"/>
      <c r="AF1014" s="628"/>
      <c r="AG1014" s="628"/>
      <c r="AH1014" s="627" t="e">
        <f>'報告書（事業主控）記載用'!#REF!</f>
        <v>#REF!</v>
      </c>
      <c r="AI1014" s="628"/>
      <c r="AJ1014" s="628"/>
      <c r="AK1014" s="629"/>
      <c r="AL1014" s="494" t="e">
        <f>'報告書（事業主控）記載用'!#REF!</f>
        <v>#REF!</v>
      </c>
      <c r="AM1014" s="625"/>
      <c r="AN1014" s="623" t="e">
        <f>'報告書（事業主控）記載用'!#REF!</f>
        <v>#REF!</v>
      </c>
      <c r="AO1014" s="624"/>
      <c r="AP1014" s="624"/>
      <c r="AQ1014" s="624"/>
      <c r="AR1014" s="624"/>
      <c r="AS1014" s="240"/>
    </row>
    <row r="1015" spans="2:45" ht="18" customHeight="1">
      <c r="B1015" s="644" t="e">
        <f>'報告書（事業主控）記載用'!#REF!</f>
        <v>#REF!</v>
      </c>
      <c r="C1015" s="645"/>
      <c r="D1015" s="645"/>
      <c r="E1015" s="645"/>
      <c r="F1015" s="645"/>
      <c r="G1015" s="645"/>
      <c r="H1015" s="645"/>
      <c r="I1015" s="646"/>
      <c r="J1015" s="644" t="e">
        <f>'報告書（事業主控）記載用'!#REF!</f>
        <v>#REF!</v>
      </c>
      <c r="K1015" s="645"/>
      <c r="L1015" s="645"/>
      <c r="M1015" s="645"/>
      <c r="N1015" s="650"/>
      <c r="O1015" s="32" t="e">
        <f>'報告書（事業主控）記載用'!#REF!</f>
        <v>#REF!</v>
      </c>
      <c r="P1015" s="11" t="s">
        <v>31</v>
      </c>
      <c r="Q1015" s="32" t="e">
        <f>'報告書（事業主控）記載用'!#REF!</f>
        <v>#REF!</v>
      </c>
      <c r="R1015" s="11" t="s">
        <v>32</v>
      </c>
      <c r="S1015" s="32" t="e">
        <f>'報告書（事業主控）記載用'!#REF!</f>
        <v>#REF!</v>
      </c>
      <c r="T1015" s="512" t="s">
        <v>33</v>
      </c>
      <c r="U1015" s="512"/>
      <c r="V1015" s="633" t="e">
        <f>'報告書（事業主控）記載用'!#REF!</f>
        <v>#REF!</v>
      </c>
      <c r="W1015" s="634"/>
      <c r="X1015" s="634"/>
      <c r="Y1015" s="284"/>
      <c r="Z1015" s="285"/>
      <c r="AA1015" s="286"/>
      <c r="AB1015" s="286"/>
      <c r="AC1015" s="284"/>
      <c r="AD1015" s="285"/>
      <c r="AE1015" s="286"/>
      <c r="AF1015" s="286"/>
      <c r="AG1015" s="284"/>
      <c r="AH1015" s="630" t="e">
        <f>'報告書（事業主控）記載用'!#REF!</f>
        <v>#REF!</v>
      </c>
      <c r="AI1015" s="631"/>
      <c r="AJ1015" s="631"/>
      <c r="AK1015" s="632"/>
      <c r="AL1015" s="285"/>
      <c r="AM1015" s="287"/>
      <c r="AN1015" s="630" t="e">
        <f>'報告書（事業主控）記載用'!#REF!</f>
        <v>#REF!</v>
      </c>
      <c r="AO1015" s="631"/>
      <c r="AP1015" s="631"/>
      <c r="AQ1015" s="631"/>
      <c r="AR1015" s="631"/>
      <c r="AS1015" s="288"/>
    </row>
    <row r="1016" spans="2:45" ht="18" customHeight="1">
      <c r="B1016" s="647"/>
      <c r="C1016" s="648"/>
      <c r="D1016" s="648"/>
      <c r="E1016" s="648"/>
      <c r="F1016" s="648"/>
      <c r="G1016" s="648"/>
      <c r="H1016" s="648"/>
      <c r="I1016" s="649"/>
      <c r="J1016" s="647"/>
      <c r="K1016" s="648"/>
      <c r="L1016" s="648"/>
      <c r="M1016" s="648"/>
      <c r="N1016" s="651"/>
      <c r="O1016" s="33" t="e">
        <f>'報告書（事業主控）記載用'!#REF!</f>
        <v>#REF!</v>
      </c>
      <c r="P1016" s="237" t="s">
        <v>31</v>
      </c>
      <c r="Q1016" s="33" t="e">
        <f>'報告書（事業主控）記載用'!#REF!</f>
        <v>#REF!</v>
      </c>
      <c r="R1016" s="237" t="s">
        <v>32</v>
      </c>
      <c r="S1016" s="33" t="e">
        <f>'報告書（事業主控）記載用'!#REF!</f>
        <v>#REF!</v>
      </c>
      <c r="T1016" s="652" t="s">
        <v>34</v>
      </c>
      <c r="U1016" s="652"/>
      <c r="V1016" s="627" t="e">
        <f>'報告書（事業主控）記載用'!#REF!</f>
        <v>#REF!</v>
      </c>
      <c r="W1016" s="628"/>
      <c r="X1016" s="628"/>
      <c r="Y1016" s="628"/>
      <c r="Z1016" s="627" t="e">
        <f>'報告書（事業主控）記載用'!#REF!</f>
        <v>#REF!</v>
      </c>
      <c r="AA1016" s="628"/>
      <c r="AB1016" s="628"/>
      <c r="AC1016" s="628"/>
      <c r="AD1016" s="627" t="e">
        <f>'報告書（事業主控）記載用'!#REF!</f>
        <v>#REF!</v>
      </c>
      <c r="AE1016" s="628"/>
      <c r="AF1016" s="628"/>
      <c r="AG1016" s="628"/>
      <c r="AH1016" s="627" t="e">
        <f>'報告書（事業主控）記載用'!#REF!</f>
        <v>#REF!</v>
      </c>
      <c r="AI1016" s="628"/>
      <c r="AJ1016" s="628"/>
      <c r="AK1016" s="629"/>
      <c r="AL1016" s="494" t="e">
        <f>'報告書（事業主控）記載用'!#REF!</f>
        <v>#REF!</v>
      </c>
      <c r="AM1016" s="625"/>
      <c r="AN1016" s="623" t="e">
        <f>'報告書（事業主控）記載用'!#REF!</f>
        <v>#REF!</v>
      </c>
      <c r="AO1016" s="624"/>
      <c r="AP1016" s="624"/>
      <c r="AQ1016" s="624"/>
      <c r="AR1016" s="624"/>
      <c r="AS1016" s="240"/>
    </row>
    <row r="1017" spans="2:45" ht="18" customHeight="1">
      <c r="B1017" s="644" t="e">
        <f>'報告書（事業主控）記載用'!#REF!</f>
        <v>#REF!</v>
      </c>
      <c r="C1017" s="645"/>
      <c r="D1017" s="645"/>
      <c r="E1017" s="645"/>
      <c r="F1017" s="645"/>
      <c r="G1017" s="645"/>
      <c r="H1017" s="645"/>
      <c r="I1017" s="646"/>
      <c r="J1017" s="644" t="e">
        <f>'報告書（事業主控）記載用'!#REF!</f>
        <v>#REF!</v>
      </c>
      <c r="K1017" s="645"/>
      <c r="L1017" s="645"/>
      <c r="M1017" s="645"/>
      <c r="N1017" s="650"/>
      <c r="O1017" s="32" t="e">
        <f>'報告書（事業主控）記載用'!#REF!</f>
        <v>#REF!</v>
      </c>
      <c r="P1017" s="11" t="s">
        <v>31</v>
      </c>
      <c r="Q1017" s="32" t="e">
        <f>'報告書（事業主控）記載用'!#REF!</f>
        <v>#REF!</v>
      </c>
      <c r="R1017" s="11" t="s">
        <v>32</v>
      </c>
      <c r="S1017" s="32" t="e">
        <f>'報告書（事業主控）記載用'!#REF!</f>
        <v>#REF!</v>
      </c>
      <c r="T1017" s="512" t="s">
        <v>33</v>
      </c>
      <c r="U1017" s="512"/>
      <c r="V1017" s="633" t="e">
        <f>'報告書（事業主控）記載用'!#REF!</f>
        <v>#REF!</v>
      </c>
      <c r="W1017" s="634"/>
      <c r="X1017" s="634"/>
      <c r="Y1017" s="284"/>
      <c r="Z1017" s="285"/>
      <c r="AA1017" s="286"/>
      <c r="AB1017" s="286"/>
      <c r="AC1017" s="284"/>
      <c r="AD1017" s="285"/>
      <c r="AE1017" s="286"/>
      <c r="AF1017" s="286"/>
      <c r="AG1017" s="284"/>
      <c r="AH1017" s="630" t="e">
        <f>'報告書（事業主控）記載用'!#REF!</f>
        <v>#REF!</v>
      </c>
      <c r="AI1017" s="631"/>
      <c r="AJ1017" s="631"/>
      <c r="AK1017" s="632"/>
      <c r="AL1017" s="285"/>
      <c r="AM1017" s="287"/>
      <c r="AN1017" s="630" t="e">
        <f>'報告書（事業主控）記載用'!#REF!</f>
        <v>#REF!</v>
      </c>
      <c r="AO1017" s="631"/>
      <c r="AP1017" s="631"/>
      <c r="AQ1017" s="631"/>
      <c r="AR1017" s="631"/>
      <c r="AS1017" s="288"/>
    </row>
    <row r="1018" spans="2:45" ht="18" customHeight="1">
      <c r="B1018" s="647"/>
      <c r="C1018" s="648"/>
      <c r="D1018" s="648"/>
      <c r="E1018" s="648"/>
      <c r="F1018" s="648"/>
      <c r="G1018" s="648"/>
      <c r="H1018" s="648"/>
      <c r="I1018" s="649"/>
      <c r="J1018" s="647"/>
      <c r="K1018" s="648"/>
      <c r="L1018" s="648"/>
      <c r="M1018" s="648"/>
      <c r="N1018" s="651"/>
      <c r="O1018" s="33" t="e">
        <f>'報告書（事業主控）記載用'!#REF!</f>
        <v>#REF!</v>
      </c>
      <c r="P1018" s="237" t="s">
        <v>31</v>
      </c>
      <c r="Q1018" s="33" t="e">
        <f>'報告書（事業主控）記載用'!#REF!</f>
        <v>#REF!</v>
      </c>
      <c r="R1018" s="237" t="s">
        <v>32</v>
      </c>
      <c r="S1018" s="33" t="e">
        <f>'報告書（事業主控）記載用'!#REF!</f>
        <v>#REF!</v>
      </c>
      <c r="T1018" s="652" t="s">
        <v>34</v>
      </c>
      <c r="U1018" s="652"/>
      <c r="V1018" s="627" t="e">
        <f>'報告書（事業主控）記載用'!#REF!</f>
        <v>#REF!</v>
      </c>
      <c r="W1018" s="628"/>
      <c r="X1018" s="628"/>
      <c r="Y1018" s="628"/>
      <c r="Z1018" s="627" t="e">
        <f>'報告書（事業主控）記載用'!#REF!</f>
        <v>#REF!</v>
      </c>
      <c r="AA1018" s="628"/>
      <c r="AB1018" s="628"/>
      <c r="AC1018" s="628"/>
      <c r="AD1018" s="627" t="e">
        <f>'報告書（事業主控）記載用'!#REF!</f>
        <v>#REF!</v>
      </c>
      <c r="AE1018" s="628"/>
      <c r="AF1018" s="628"/>
      <c r="AG1018" s="628"/>
      <c r="AH1018" s="627" t="e">
        <f>'報告書（事業主控）記載用'!#REF!</f>
        <v>#REF!</v>
      </c>
      <c r="AI1018" s="628"/>
      <c r="AJ1018" s="628"/>
      <c r="AK1018" s="629"/>
      <c r="AL1018" s="494" t="e">
        <f>'報告書（事業主控）記載用'!#REF!</f>
        <v>#REF!</v>
      </c>
      <c r="AM1018" s="625"/>
      <c r="AN1018" s="623" t="e">
        <f>'報告書（事業主控）記載用'!#REF!</f>
        <v>#REF!</v>
      </c>
      <c r="AO1018" s="624"/>
      <c r="AP1018" s="624"/>
      <c r="AQ1018" s="624"/>
      <c r="AR1018" s="624"/>
      <c r="AS1018" s="240"/>
    </row>
    <row r="1019" spans="2:45" ht="18" customHeight="1">
      <c r="B1019" s="644" t="e">
        <f>'報告書（事業主控）記載用'!#REF!</f>
        <v>#REF!</v>
      </c>
      <c r="C1019" s="645"/>
      <c r="D1019" s="645"/>
      <c r="E1019" s="645"/>
      <c r="F1019" s="645"/>
      <c r="G1019" s="645"/>
      <c r="H1019" s="645"/>
      <c r="I1019" s="646"/>
      <c r="J1019" s="644" t="e">
        <f>'報告書（事業主控）記載用'!#REF!</f>
        <v>#REF!</v>
      </c>
      <c r="K1019" s="645"/>
      <c r="L1019" s="645"/>
      <c r="M1019" s="645"/>
      <c r="N1019" s="650"/>
      <c r="O1019" s="32" t="e">
        <f>'報告書（事業主控）記載用'!#REF!</f>
        <v>#REF!</v>
      </c>
      <c r="P1019" s="11" t="s">
        <v>31</v>
      </c>
      <c r="Q1019" s="32" t="e">
        <f>'報告書（事業主控）記載用'!#REF!</f>
        <v>#REF!</v>
      </c>
      <c r="R1019" s="11" t="s">
        <v>32</v>
      </c>
      <c r="S1019" s="32" t="e">
        <f>'報告書（事業主控）記載用'!#REF!</f>
        <v>#REF!</v>
      </c>
      <c r="T1019" s="512" t="s">
        <v>33</v>
      </c>
      <c r="U1019" s="512"/>
      <c r="V1019" s="633" t="e">
        <f>'報告書（事業主控）記載用'!#REF!</f>
        <v>#REF!</v>
      </c>
      <c r="W1019" s="634"/>
      <c r="X1019" s="634"/>
      <c r="Y1019" s="284"/>
      <c r="Z1019" s="285"/>
      <c r="AA1019" s="286"/>
      <c r="AB1019" s="286"/>
      <c r="AC1019" s="284"/>
      <c r="AD1019" s="285"/>
      <c r="AE1019" s="286"/>
      <c r="AF1019" s="286"/>
      <c r="AG1019" s="284"/>
      <c r="AH1019" s="630" t="e">
        <f>'報告書（事業主控）記載用'!#REF!</f>
        <v>#REF!</v>
      </c>
      <c r="AI1019" s="631"/>
      <c r="AJ1019" s="631"/>
      <c r="AK1019" s="632"/>
      <c r="AL1019" s="285"/>
      <c r="AM1019" s="287"/>
      <c r="AN1019" s="630" t="e">
        <f>'報告書（事業主控）記載用'!#REF!</f>
        <v>#REF!</v>
      </c>
      <c r="AO1019" s="631"/>
      <c r="AP1019" s="631"/>
      <c r="AQ1019" s="631"/>
      <c r="AR1019" s="631"/>
      <c r="AS1019" s="288"/>
    </row>
    <row r="1020" spans="2:45" ht="18" customHeight="1">
      <c r="B1020" s="647"/>
      <c r="C1020" s="648"/>
      <c r="D1020" s="648"/>
      <c r="E1020" s="648"/>
      <c r="F1020" s="648"/>
      <c r="G1020" s="648"/>
      <c r="H1020" s="648"/>
      <c r="I1020" s="649"/>
      <c r="J1020" s="647"/>
      <c r="K1020" s="648"/>
      <c r="L1020" s="648"/>
      <c r="M1020" s="648"/>
      <c r="N1020" s="651"/>
      <c r="O1020" s="33" t="e">
        <f>'報告書（事業主控）記載用'!#REF!</f>
        <v>#REF!</v>
      </c>
      <c r="P1020" s="237" t="s">
        <v>31</v>
      </c>
      <c r="Q1020" s="33" t="e">
        <f>'報告書（事業主控）記載用'!#REF!</f>
        <v>#REF!</v>
      </c>
      <c r="R1020" s="237" t="s">
        <v>32</v>
      </c>
      <c r="S1020" s="33" t="e">
        <f>'報告書（事業主控）記載用'!#REF!</f>
        <v>#REF!</v>
      </c>
      <c r="T1020" s="652" t="s">
        <v>34</v>
      </c>
      <c r="U1020" s="652"/>
      <c r="V1020" s="627" t="e">
        <f>'報告書（事業主控）記載用'!#REF!</f>
        <v>#REF!</v>
      </c>
      <c r="W1020" s="628"/>
      <c r="X1020" s="628"/>
      <c r="Y1020" s="628"/>
      <c r="Z1020" s="627" t="e">
        <f>'報告書（事業主控）記載用'!#REF!</f>
        <v>#REF!</v>
      </c>
      <c r="AA1020" s="628"/>
      <c r="AB1020" s="628"/>
      <c r="AC1020" s="628"/>
      <c r="AD1020" s="627" t="e">
        <f>'報告書（事業主控）記載用'!#REF!</f>
        <v>#REF!</v>
      </c>
      <c r="AE1020" s="628"/>
      <c r="AF1020" s="628"/>
      <c r="AG1020" s="628"/>
      <c r="AH1020" s="627" t="e">
        <f>'報告書（事業主控）記載用'!#REF!</f>
        <v>#REF!</v>
      </c>
      <c r="AI1020" s="628"/>
      <c r="AJ1020" s="628"/>
      <c r="AK1020" s="629"/>
      <c r="AL1020" s="494" t="e">
        <f>'報告書（事業主控）記載用'!#REF!</f>
        <v>#REF!</v>
      </c>
      <c r="AM1020" s="625"/>
      <c r="AN1020" s="623" t="e">
        <f>'報告書（事業主控）記載用'!#REF!</f>
        <v>#REF!</v>
      </c>
      <c r="AO1020" s="624"/>
      <c r="AP1020" s="624"/>
      <c r="AQ1020" s="624"/>
      <c r="AR1020" s="624"/>
      <c r="AS1020" s="240"/>
    </row>
    <row r="1021" spans="2:45" ht="18" customHeight="1">
      <c r="B1021" s="407" t="s">
        <v>337</v>
      </c>
      <c r="C1021" s="518"/>
      <c r="D1021" s="518"/>
      <c r="E1021" s="519"/>
      <c r="F1021" s="635" t="e">
        <f>'報告書（事業主控）記載用'!#REF!</f>
        <v>#REF!</v>
      </c>
      <c r="G1021" s="636"/>
      <c r="H1021" s="636"/>
      <c r="I1021" s="636"/>
      <c r="J1021" s="636"/>
      <c r="K1021" s="636"/>
      <c r="L1021" s="636"/>
      <c r="M1021" s="636"/>
      <c r="N1021" s="637"/>
      <c r="O1021" s="407" t="s">
        <v>338</v>
      </c>
      <c r="P1021" s="518"/>
      <c r="Q1021" s="518"/>
      <c r="R1021" s="518"/>
      <c r="S1021" s="518"/>
      <c r="T1021" s="518"/>
      <c r="U1021" s="519"/>
      <c r="V1021" s="630" t="e">
        <f>'報告書（事業主控）記載用'!#REF!</f>
        <v>#REF!</v>
      </c>
      <c r="W1021" s="631"/>
      <c r="X1021" s="631"/>
      <c r="Y1021" s="632"/>
      <c r="Z1021" s="285"/>
      <c r="AA1021" s="286"/>
      <c r="AB1021" s="286"/>
      <c r="AC1021" s="284"/>
      <c r="AD1021" s="285"/>
      <c r="AE1021" s="286"/>
      <c r="AF1021" s="286"/>
      <c r="AG1021" s="284"/>
      <c r="AH1021" s="630" t="e">
        <f>'報告書（事業主控）記載用'!#REF!</f>
        <v>#REF!</v>
      </c>
      <c r="AI1021" s="631"/>
      <c r="AJ1021" s="631"/>
      <c r="AK1021" s="632"/>
      <c r="AL1021" s="285"/>
      <c r="AM1021" s="287"/>
      <c r="AN1021" s="630" t="e">
        <f>'報告書（事業主控）記載用'!#REF!</f>
        <v>#REF!</v>
      </c>
      <c r="AO1021" s="631"/>
      <c r="AP1021" s="631"/>
      <c r="AQ1021" s="631"/>
      <c r="AR1021" s="631"/>
      <c r="AS1021" s="288"/>
    </row>
    <row r="1022" spans="2:45" ht="18" customHeight="1">
      <c r="B1022" s="520"/>
      <c r="C1022" s="521"/>
      <c r="D1022" s="521"/>
      <c r="E1022" s="522"/>
      <c r="F1022" s="638"/>
      <c r="G1022" s="639"/>
      <c r="H1022" s="639"/>
      <c r="I1022" s="639"/>
      <c r="J1022" s="639"/>
      <c r="K1022" s="639"/>
      <c r="L1022" s="639"/>
      <c r="M1022" s="639"/>
      <c r="N1022" s="640"/>
      <c r="O1022" s="520"/>
      <c r="P1022" s="521"/>
      <c r="Q1022" s="521"/>
      <c r="R1022" s="521"/>
      <c r="S1022" s="521"/>
      <c r="T1022" s="521"/>
      <c r="U1022" s="522"/>
      <c r="V1022" s="513" t="e">
        <f>'報告書（事業主控）記載用'!#REF!</f>
        <v>#REF!</v>
      </c>
      <c r="W1022" s="516"/>
      <c r="X1022" s="516"/>
      <c r="Y1022" s="534"/>
      <c r="Z1022" s="513" t="e">
        <f>'報告書（事業主控）記載用'!#REF!</f>
        <v>#REF!</v>
      </c>
      <c r="AA1022" s="514"/>
      <c r="AB1022" s="514"/>
      <c r="AC1022" s="515"/>
      <c r="AD1022" s="513" t="e">
        <f>'報告書（事業主控）記載用'!#REF!</f>
        <v>#REF!</v>
      </c>
      <c r="AE1022" s="514"/>
      <c r="AF1022" s="514"/>
      <c r="AG1022" s="515"/>
      <c r="AH1022" s="513" t="e">
        <f>'報告書（事業主控）記載用'!#REF!</f>
        <v>#REF!</v>
      </c>
      <c r="AI1022" s="492"/>
      <c r="AJ1022" s="492"/>
      <c r="AK1022" s="492"/>
      <c r="AL1022" s="289"/>
      <c r="AM1022" s="290"/>
      <c r="AN1022" s="513" t="e">
        <f>'報告書（事業主控）記載用'!#REF!</f>
        <v>#REF!</v>
      </c>
      <c r="AO1022" s="516"/>
      <c r="AP1022" s="516"/>
      <c r="AQ1022" s="516"/>
      <c r="AR1022" s="516"/>
      <c r="AS1022" s="291"/>
    </row>
    <row r="1023" spans="2:45" ht="18" customHeight="1">
      <c r="B1023" s="523"/>
      <c r="C1023" s="524"/>
      <c r="D1023" s="524"/>
      <c r="E1023" s="525"/>
      <c r="F1023" s="641"/>
      <c r="G1023" s="642"/>
      <c r="H1023" s="642"/>
      <c r="I1023" s="642"/>
      <c r="J1023" s="642"/>
      <c r="K1023" s="642"/>
      <c r="L1023" s="642"/>
      <c r="M1023" s="642"/>
      <c r="N1023" s="643"/>
      <c r="O1023" s="523"/>
      <c r="P1023" s="524"/>
      <c r="Q1023" s="524"/>
      <c r="R1023" s="524"/>
      <c r="S1023" s="524"/>
      <c r="T1023" s="524"/>
      <c r="U1023" s="525"/>
      <c r="V1023" s="623" t="e">
        <f>'報告書（事業主控）記載用'!#REF!</f>
        <v>#REF!</v>
      </c>
      <c r="W1023" s="624"/>
      <c r="X1023" s="624"/>
      <c r="Y1023" s="626"/>
      <c r="Z1023" s="623" t="e">
        <f>'報告書（事業主控）記載用'!#REF!</f>
        <v>#REF!</v>
      </c>
      <c r="AA1023" s="624"/>
      <c r="AB1023" s="624"/>
      <c r="AC1023" s="626"/>
      <c r="AD1023" s="623" t="e">
        <f>'報告書（事業主控）記載用'!#REF!</f>
        <v>#REF!</v>
      </c>
      <c r="AE1023" s="624"/>
      <c r="AF1023" s="624"/>
      <c r="AG1023" s="626"/>
      <c r="AH1023" s="623" t="e">
        <f>'報告書（事業主控）記載用'!#REF!</f>
        <v>#REF!</v>
      </c>
      <c r="AI1023" s="624"/>
      <c r="AJ1023" s="624"/>
      <c r="AK1023" s="626"/>
      <c r="AL1023" s="239"/>
      <c r="AM1023" s="240"/>
      <c r="AN1023" s="623" t="e">
        <f>'報告書（事業主控）記載用'!#REF!</f>
        <v>#REF!</v>
      </c>
      <c r="AO1023" s="624"/>
      <c r="AP1023" s="624"/>
      <c r="AQ1023" s="624"/>
      <c r="AR1023" s="624"/>
      <c r="AS1023" s="240"/>
    </row>
    <row r="1024" spans="2:45" ht="18" customHeight="1">
      <c r="AN1024" s="622" t="e">
        <f>_xlfn.SINGLE('報告書（事業主控）記載用'!#REF!)</f>
        <v>#REF!</v>
      </c>
      <c r="AO1024" s="622"/>
      <c r="AP1024" s="622"/>
      <c r="AQ1024" s="622"/>
      <c r="AR1024" s="622"/>
    </row>
    <row r="1025" spans="2:45" ht="31.9" customHeight="1">
      <c r="AN1025" s="38"/>
      <c r="AO1025" s="38"/>
      <c r="AP1025" s="38"/>
      <c r="AQ1025" s="38"/>
      <c r="AR1025" s="38"/>
    </row>
    <row r="1026" spans="2:45" ht="7.5" customHeight="1">
      <c r="X1026" s="3"/>
      <c r="Y1026" s="3"/>
    </row>
    <row r="1027" spans="2:45" ht="10.5" customHeight="1">
      <c r="X1027" s="3"/>
      <c r="Y1027" s="3"/>
    </row>
    <row r="1028" spans="2:45" ht="5.25" customHeight="1">
      <c r="X1028" s="3"/>
      <c r="Y1028" s="3"/>
    </row>
    <row r="1029" spans="2:45" ht="5.25" customHeight="1">
      <c r="X1029" s="3"/>
      <c r="Y1029" s="3"/>
    </row>
    <row r="1030" spans="2:45" ht="5.25" customHeight="1">
      <c r="X1030" s="3"/>
      <c r="Y1030" s="3"/>
    </row>
    <row r="1031" spans="2:45" ht="5.25" customHeight="1">
      <c r="X1031" s="3"/>
      <c r="Y1031" s="3"/>
    </row>
    <row r="1032" spans="2:45" ht="17.25" customHeight="1">
      <c r="B1032" s="2" t="s">
        <v>35</v>
      </c>
      <c r="S1032" s="9"/>
      <c r="T1032" s="9"/>
      <c r="U1032" s="9"/>
      <c r="V1032" s="9"/>
      <c r="W1032" s="9"/>
      <c r="AL1032" s="26"/>
      <c r="AM1032" s="26"/>
      <c r="AN1032" s="26"/>
      <c r="AO1032" s="26"/>
    </row>
    <row r="1033" spans="2:45" ht="12.75" customHeight="1">
      <c r="M1033" s="27"/>
      <c r="N1033" s="27"/>
      <c r="O1033" s="27"/>
      <c r="P1033" s="27"/>
      <c r="Q1033" s="27"/>
      <c r="R1033" s="27"/>
      <c r="S1033" s="27"/>
      <c r="T1033" s="28"/>
      <c r="U1033" s="28"/>
      <c r="V1033" s="28"/>
      <c r="W1033" s="28"/>
      <c r="X1033" s="28"/>
      <c r="Y1033" s="28"/>
      <c r="Z1033" s="28"/>
      <c r="AA1033" s="27"/>
      <c r="AB1033" s="27"/>
      <c r="AC1033" s="27"/>
      <c r="AL1033" s="26"/>
      <c r="AM1033" s="389" t="s">
        <v>267</v>
      </c>
      <c r="AN1033" s="617"/>
      <c r="AO1033" s="617"/>
      <c r="AP1033" s="618"/>
    </row>
    <row r="1034" spans="2:45" ht="12.75" customHeight="1">
      <c r="M1034" s="27"/>
      <c r="N1034" s="27"/>
      <c r="O1034" s="27"/>
      <c r="P1034" s="27"/>
      <c r="Q1034" s="27"/>
      <c r="R1034" s="27"/>
      <c r="S1034" s="27"/>
      <c r="T1034" s="28"/>
      <c r="U1034" s="28"/>
      <c r="V1034" s="28"/>
      <c r="W1034" s="28"/>
      <c r="X1034" s="28"/>
      <c r="Y1034" s="28"/>
      <c r="Z1034" s="28"/>
      <c r="AA1034" s="27"/>
      <c r="AB1034" s="27"/>
      <c r="AC1034" s="27"/>
      <c r="AL1034" s="26"/>
      <c r="AM1034" s="619"/>
      <c r="AN1034" s="620"/>
      <c r="AO1034" s="620"/>
      <c r="AP1034" s="621"/>
    </row>
    <row r="1035" spans="2:45" ht="12.75" customHeight="1">
      <c r="M1035" s="27"/>
      <c r="N1035" s="27"/>
      <c r="O1035" s="27"/>
      <c r="P1035" s="27"/>
      <c r="Q1035" s="27"/>
      <c r="R1035" s="27"/>
      <c r="S1035" s="27"/>
      <c r="T1035" s="27"/>
      <c r="U1035" s="27"/>
      <c r="V1035" s="27"/>
      <c r="W1035" s="27"/>
      <c r="X1035" s="27"/>
      <c r="Y1035" s="27"/>
      <c r="Z1035" s="27"/>
      <c r="AA1035" s="27"/>
      <c r="AB1035" s="27"/>
      <c r="AC1035" s="27"/>
      <c r="AL1035" s="26"/>
      <c r="AM1035" s="26"/>
      <c r="AN1035" s="270"/>
      <c r="AO1035" s="270"/>
    </row>
    <row r="1036" spans="2:45" ht="6" customHeight="1">
      <c r="M1036" s="27"/>
      <c r="N1036" s="27"/>
      <c r="O1036" s="27"/>
      <c r="P1036" s="27"/>
      <c r="Q1036" s="27"/>
      <c r="R1036" s="27"/>
      <c r="S1036" s="27"/>
      <c r="T1036" s="27"/>
      <c r="U1036" s="27"/>
      <c r="V1036" s="27"/>
      <c r="W1036" s="27"/>
      <c r="X1036" s="27"/>
      <c r="Y1036" s="27"/>
      <c r="Z1036" s="27"/>
      <c r="AA1036" s="27"/>
      <c r="AB1036" s="27"/>
      <c r="AC1036" s="27"/>
      <c r="AL1036" s="26"/>
      <c r="AM1036" s="26"/>
    </row>
    <row r="1037" spans="2:45" ht="12.75" customHeight="1">
      <c r="B1037" s="403" t="s">
        <v>2</v>
      </c>
      <c r="C1037" s="404"/>
      <c r="D1037" s="404"/>
      <c r="E1037" s="404"/>
      <c r="F1037" s="404"/>
      <c r="G1037" s="404"/>
      <c r="H1037" s="404"/>
      <c r="I1037" s="404"/>
      <c r="J1037" s="408" t="s">
        <v>10</v>
      </c>
      <c r="K1037" s="408"/>
      <c r="L1037" s="271" t="s">
        <v>3</v>
      </c>
      <c r="M1037" s="408" t="s">
        <v>11</v>
      </c>
      <c r="N1037" s="408"/>
      <c r="O1037" s="409" t="s">
        <v>12</v>
      </c>
      <c r="P1037" s="408"/>
      <c r="Q1037" s="408"/>
      <c r="R1037" s="408"/>
      <c r="S1037" s="408"/>
      <c r="T1037" s="408"/>
      <c r="U1037" s="408" t="s">
        <v>13</v>
      </c>
      <c r="V1037" s="408"/>
      <c r="W1037" s="408"/>
      <c r="AD1037" s="11"/>
      <c r="AE1037" s="11"/>
      <c r="AF1037" s="11"/>
      <c r="AG1037" s="11"/>
      <c r="AH1037" s="11"/>
      <c r="AI1037" s="11"/>
      <c r="AJ1037" s="11"/>
      <c r="AL1037" s="543">
        <f>$AL$9</f>
        <v>0</v>
      </c>
      <c r="AM1037" s="411"/>
      <c r="AN1037" s="478" t="s">
        <v>4</v>
      </c>
      <c r="AO1037" s="478"/>
      <c r="AP1037" s="411">
        <v>26</v>
      </c>
      <c r="AQ1037" s="411"/>
      <c r="AR1037" s="478" t="s">
        <v>5</v>
      </c>
      <c r="AS1037" s="481"/>
    </row>
    <row r="1038" spans="2:45" ht="13.9" customHeight="1">
      <c r="B1038" s="404"/>
      <c r="C1038" s="404"/>
      <c r="D1038" s="404"/>
      <c r="E1038" s="404"/>
      <c r="F1038" s="404"/>
      <c r="G1038" s="404"/>
      <c r="H1038" s="404"/>
      <c r="I1038" s="404"/>
      <c r="J1038" s="591">
        <f>$J$10</f>
        <v>0</v>
      </c>
      <c r="K1038" s="579">
        <f>$K$10</f>
        <v>0</v>
      </c>
      <c r="L1038" s="593">
        <f>$L$10</f>
        <v>0</v>
      </c>
      <c r="M1038" s="582">
        <f>$M$10</f>
        <v>0</v>
      </c>
      <c r="N1038" s="579">
        <f>$N$10</f>
        <v>0</v>
      </c>
      <c r="O1038" s="582">
        <f>$O$10</f>
        <v>0</v>
      </c>
      <c r="P1038" s="544">
        <f>$P$10</f>
        <v>0</v>
      </c>
      <c r="Q1038" s="544">
        <f>$Q$10</f>
        <v>0</v>
      </c>
      <c r="R1038" s="544">
        <f>$R$10</f>
        <v>0</v>
      </c>
      <c r="S1038" s="544">
        <f>$S$10</f>
        <v>0</v>
      </c>
      <c r="T1038" s="579">
        <f>$T$10</f>
        <v>0</v>
      </c>
      <c r="U1038" s="582">
        <f>$U$10</f>
        <v>0</v>
      </c>
      <c r="V1038" s="544">
        <f>$V$10</f>
        <v>0</v>
      </c>
      <c r="W1038" s="579">
        <f>$W$10</f>
        <v>0</v>
      </c>
      <c r="AD1038" s="11"/>
      <c r="AE1038" s="11"/>
      <c r="AF1038" s="11"/>
      <c r="AG1038" s="11"/>
      <c r="AH1038" s="11"/>
      <c r="AI1038" s="11"/>
      <c r="AJ1038" s="11"/>
      <c r="AL1038" s="412"/>
      <c r="AM1038" s="413"/>
      <c r="AN1038" s="479"/>
      <c r="AO1038" s="479"/>
      <c r="AP1038" s="413"/>
      <c r="AQ1038" s="413"/>
      <c r="AR1038" s="479"/>
      <c r="AS1038" s="482"/>
    </row>
    <row r="1039" spans="2:45" ht="9" customHeight="1">
      <c r="B1039" s="404"/>
      <c r="C1039" s="404"/>
      <c r="D1039" s="404"/>
      <c r="E1039" s="404"/>
      <c r="F1039" s="404"/>
      <c r="G1039" s="404"/>
      <c r="H1039" s="404"/>
      <c r="I1039" s="404"/>
      <c r="J1039" s="592"/>
      <c r="K1039" s="580"/>
      <c r="L1039" s="594"/>
      <c r="M1039" s="583"/>
      <c r="N1039" s="580"/>
      <c r="O1039" s="583"/>
      <c r="P1039" s="545"/>
      <c r="Q1039" s="545"/>
      <c r="R1039" s="545"/>
      <c r="S1039" s="545"/>
      <c r="T1039" s="580"/>
      <c r="U1039" s="583"/>
      <c r="V1039" s="545"/>
      <c r="W1039" s="580"/>
      <c r="AD1039" s="11"/>
      <c r="AE1039" s="11"/>
      <c r="AF1039" s="11"/>
      <c r="AG1039" s="11"/>
      <c r="AH1039" s="11"/>
      <c r="AI1039" s="11"/>
      <c r="AJ1039" s="11"/>
      <c r="AL1039" s="414"/>
      <c r="AM1039" s="415"/>
      <c r="AN1039" s="480"/>
      <c r="AO1039" s="480"/>
      <c r="AP1039" s="415"/>
      <c r="AQ1039" s="415"/>
      <c r="AR1039" s="480"/>
      <c r="AS1039" s="483"/>
    </row>
    <row r="1040" spans="2:45" ht="6" customHeight="1">
      <c r="B1040" s="406"/>
      <c r="C1040" s="406"/>
      <c r="D1040" s="406"/>
      <c r="E1040" s="406"/>
      <c r="F1040" s="406"/>
      <c r="G1040" s="406"/>
      <c r="H1040" s="406"/>
      <c r="I1040" s="406"/>
      <c r="J1040" s="592"/>
      <c r="K1040" s="581"/>
      <c r="L1040" s="595"/>
      <c r="M1040" s="584"/>
      <c r="N1040" s="581"/>
      <c r="O1040" s="584"/>
      <c r="P1040" s="546"/>
      <c r="Q1040" s="546"/>
      <c r="R1040" s="546"/>
      <c r="S1040" s="546"/>
      <c r="T1040" s="581"/>
      <c r="U1040" s="584"/>
      <c r="V1040" s="546"/>
      <c r="W1040" s="581"/>
    </row>
    <row r="1041" spans="2:45" ht="15" customHeight="1">
      <c r="B1041" s="457" t="s">
        <v>36</v>
      </c>
      <c r="C1041" s="458"/>
      <c r="D1041" s="458"/>
      <c r="E1041" s="458"/>
      <c r="F1041" s="458"/>
      <c r="G1041" s="458"/>
      <c r="H1041" s="458"/>
      <c r="I1041" s="459"/>
      <c r="J1041" s="457" t="s">
        <v>6</v>
      </c>
      <c r="K1041" s="458"/>
      <c r="L1041" s="458"/>
      <c r="M1041" s="458"/>
      <c r="N1041" s="466"/>
      <c r="O1041" s="469" t="s">
        <v>37</v>
      </c>
      <c r="P1041" s="458"/>
      <c r="Q1041" s="458"/>
      <c r="R1041" s="458"/>
      <c r="S1041" s="458"/>
      <c r="T1041" s="458"/>
      <c r="U1041" s="459"/>
      <c r="V1041" s="272" t="s">
        <v>348</v>
      </c>
      <c r="W1041" s="273"/>
      <c r="X1041" s="273"/>
      <c r="Y1041" s="472" t="s">
        <v>349</v>
      </c>
      <c r="Z1041" s="472"/>
      <c r="AA1041" s="472"/>
      <c r="AB1041" s="472"/>
      <c r="AC1041" s="472"/>
      <c r="AD1041" s="472"/>
      <c r="AE1041" s="472"/>
      <c r="AF1041" s="472"/>
      <c r="AG1041" s="472"/>
      <c r="AH1041" s="472"/>
      <c r="AI1041" s="273"/>
      <c r="AJ1041" s="273"/>
      <c r="AK1041" s="274"/>
      <c r="AL1041" s="596" t="s">
        <v>310</v>
      </c>
      <c r="AM1041" s="596"/>
      <c r="AN1041" s="473" t="s">
        <v>350</v>
      </c>
      <c r="AO1041" s="473"/>
      <c r="AP1041" s="473"/>
      <c r="AQ1041" s="473"/>
      <c r="AR1041" s="473"/>
      <c r="AS1041" s="474"/>
    </row>
    <row r="1042" spans="2:45" ht="13.9" customHeight="1">
      <c r="B1042" s="460"/>
      <c r="C1042" s="461"/>
      <c r="D1042" s="461"/>
      <c r="E1042" s="461"/>
      <c r="F1042" s="461"/>
      <c r="G1042" s="461"/>
      <c r="H1042" s="461"/>
      <c r="I1042" s="462"/>
      <c r="J1042" s="460"/>
      <c r="K1042" s="461"/>
      <c r="L1042" s="461"/>
      <c r="M1042" s="461"/>
      <c r="N1042" s="467"/>
      <c r="O1042" s="470"/>
      <c r="P1042" s="461"/>
      <c r="Q1042" s="461"/>
      <c r="R1042" s="461"/>
      <c r="S1042" s="461"/>
      <c r="T1042" s="461"/>
      <c r="U1042" s="462"/>
      <c r="V1042" s="420" t="s">
        <v>7</v>
      </c>
      <c r="W1042" s="421"/>
      <c r="X1042" s="421"/>
      <c r="Y1042" s="422"/>
      <c r="Z1042" s="426" t="s">
        <v>16</v>
      </c>
      <c r="AA1042" s="427"/>
      <c r="AB1042" s="427"/>
      <c r="AC1042" s="428"/>
      <c r="AD1042" s="432" t="s">
        <v>17</v>
      </c>
      <c r="AE1042" s="433"/>
      <c r="AF1042" s="433"/>
      <c r="AG1042" s="434"/>
      <c r="AH1042" s="660" t="s">
        <v>60</v>
      </c>
      <c r="AI1042" s="478"/>
      <c r="AJ1042" s="478"/>
      <c r="AK1042" s="481"/>
      <c r="AL1042" s="597" t="s">
        <v>38</v>
      </c>
      <c r="AM1042" s="597"/>
      <c r="AN1042" s="448" t="s">
        <v>19</v>
      </c>
      <c r="AO1042" s="449"/>
      <c r="AP1042" s="449"/>
      <c r="AQ1042" s="449"/>
      <c r="AR1042" s="450"/>
      <c r="AS1042" s="451"/>
    </row>
    <row r="1043" spans="2:45" ht="13.9" customHeight="1">
      <c r="B1043" s="463"/>
      <c r="C1043" s="464"/>
      <c r="D1043" s="464"/>
      <c r="E1043" s="464"/>
      <c r="F1043" s="464"/>
      <c r="G1043" s="464"/>
      <c r="H1043" s="464"/>
      <c r="I1043" s="465"/>
      <c r="J1043" s="463"/>
      <c r="K1043" s="464"/>
      <c r="L1043" s="464"/>
      <c r="M1043" s="464"/>
      <c r="N1043" s="468"/>
      <c r="O1043" s="471"/>
      <c r="P1043" s="464"/>
      <c r="Q1043" s="464"/>
      <c r="R1043" s="464"/>
      <c r="S1043" s="464"/>
      <c r="T1043" s="464"/>
      <c r="U1043" s="465"/>
      <c r="V1043" s="423"/>
      <c r="W1043" s="424"/>
      <c r="X1043" s="424"/>
      <c r="Y1043" s="425"/>
      <c r="Z1043" s="429"/>
      <c r="AA1043" s="430"/>
      <c r="AB1043" s="430"/>
      <c r="AC1043" s="431"/>
      <c r="AD1043" s="435"/>
      <c r="AE1043" s="436"/>
      <c r="AF1043" s="436"/>
      <c r="AG1043" s="437"/>
      <c r="AH1043" s="661"/>
      <c r="AI1043" s="480"/>
      <c r="AJ1043" s="480"/>
      <c r="AK1043" s="483"/>
      <c r="AL1043" s="598"/>
      <c r="AM1043" s="598"/>
      <c r="AN1043" s="454"/>
      <c r="AO1043" s="454"/>
      <c r="AP1043" s="454"/>
      <c r="AQ1043" s="454"/>
      <c r="AR1043" s="454"/>
      <c r="AS1043" s="455"/>
    </row>
    <row r="1044" spans="2:45" ht="18" customHeight="1">
      <c r="B1044" s="653" t="e">
        <f>'報告書（事業主控）記載用'!#REF!</f>
        <v>#REF!</v>
      </c>
      <c r="C1044" s="654"/>
      <c r="D1044" s="654"/>
      <c r="E1044" s="654"/>
      <c r="F1044" s="654"/>
      <c r="G1044" s="654"/>
      <c r="H1044" s="654"/>
      <c r="I1044" s="655"/>
      <c r="J1044" s="653" t="e">
        <f>'報告書（事業主控）記載用'!#REF!</f>
        <v>#REF!</v>
      </c>
      <c r="K1044" s="654"/>
      <c r="L1044" s="654"/>
      <c r="M1044" s="654"/>
      <c r="N1044" s="656"/>
      <c r="O1044" s="277" t="e">
        <f>'報告書（事業主控）記載用'!#REF!</f>
        <v>#REF!</v>
      </c>
      <c r="P1044" s="278" t="s">
        <v>31</v>
      </c>
      <c r="Q1044" s="277" t="e">
        <f>'報告書（事業主控）記載用'!#REF!</f>
        <v>#REF!</v>
      </c>
      <c r="R1044" s="278" t="s">
        <v>32</v>
      </c>
      <c r="S1044" s="277" t="e">
        <f>'報告書（事業主控）記載用'!#REF!</f>
        <v>#REF!</v>
      </c>
      <c r="T1044" s="506" t="s">
        <v>33</v>
      </c>
      <c r="U1044" s="506"/>
      <c r="V1044" s="633" t="e">
        <f>'報告書（事業主控）記載用'!#REF!</f>
        <v>#REF!</v>
      </c>
      <c r="W1044" s="634"/>
      <c r="X1044" s="634"/>
      <c r="Y1044" s="279" t="s">
        <v>8</v>
      </c>
      <c r="Z1044" s="285"/>
      <c r="AA1044" s="286"/>
      <c r="AB1044" s="286"/>
      <c r="AC1044" s="279" t="s">
        <v>8</v>
      </c>
      <c r="AD1044" s="285"/>
      <c r="AE1044" s="286"/>
      <c r="AF1044" s="286"/>
      <c r="AG1044" s="279" t="s">
        <v>8</v>
      </c>
      <c r="AH1044" s="657" t="e">
        <f>'報告書（事業主控）記載用'!#REF!</f>
        <v>#REF!</v>
      </c>
      <c r="AI1044" s="658"/>
      <c r="AJ1044" s="658"/>
      <c r="AK1044" s="659"/>
      <c r="AL1044" s="285"/>
      <c r="AM1044" s="287"/>
      <c r="AN1044" s="630" t="e">
        <f>'報告書（事業主控）記載用'!#REF!</f>
        <v>#REF!</v>
      </c>
      <c r="AO1044" s="631"/>
      <c r="AP1044" s="631"/>
      <c r="AQ1044" s="631"/>
      <c r="AR1044" s="631"/>
      <c r="AS1044" s="282" t="s">
        <v>8</v>
      </c>
    </row>
    <row r="1045" spans="2:45" ht="18" customHeight="1">
      <c r="B1045" s="647"/>
      <c r="C1045" s="648"/>
      <c r="D1045" s="648"/>
      <c r="E1045" s="648"/>
      <c r="F1045" s="648"/>
      <c r="G1045" s="648"/>
      <c r="H1045" s="648"/>
      <c r="I1045" s="649"/>
      <c r="J1045" s="647"/>
      <c r="K1045" s="648"/>
      <c r="L1045" s="648"/>
      <c r="M1045" s="648"/>
      <c r="N1045" s="651"/>
      <c r="O1045" s="33" t="e">
        <f>'報告書（事業主控）記載用'!#REF!</f>
        <v>#REF!</v>
      </c>
      <c r="P1045" s="237" t="s">
        <v>31</v>
      </c>
      <c r="Q1045" s="33" t="e">
        <f>'報告書（事業主控）記載用'!#REF!</f>
        <v>#REF!</v>
      </c>
      <c r="R1045" s="237" t="s">
        <v>32</v>
      </c>
      <c r="S1045" s="33" t="e">
        <f>'報告書（事業主控）記載用'!#REF!</f>
        <v>#REF!</v>
      </c>
      <c r="T1045" s="652" t="s">
        <v>34</v>
      </c>
      <c r="U1045" s="652"/>
      <c r="V1045" s="623" t="e">
        <f>'報告書（事業主控）記載用'!#REF!</f>
        <v>#REF!</v>
      </c>
      <c r="W1045" s="624"/>
      <c r="X1045" s="624"/>
      <c r="Y1045" s="624"/>
      <c r="Z1045" s="623" t="e">
        <f>'報告書（事業主控）記載用'!#REF!</f>
        <v>#REF!</v>
      </c>
      <c r="AA1045" s="624"/>
      <c r="AB1045" s="624"/>
      <c r="AC1045" s="624"/>
      <c r="AD1045" s="623" t="e">
        <f>'報告書（事業主控）記載用'!#REF!</f>
        <v>#REF!</v>
      </c>
      <c r="AE1045" s="624"/>
      <c r="AF1045" s="624"/>
      <c r="AG1045" s="624"/>
      <c r="AH1045" s="623" t="e">
        <f>'報告書（事業主控）記載用'!#REF!</f>
        <v>#REF!</v>
      </c>
      <c r="AI1045" s="624"/>
      <c r="AJ1045" s="624"/>
      <c r="AK1045" s="626"/>
      <c r="AL1045" s="494" t="e">
        <f>'報告書（事業主控）記載用'!#REF!</f>
        <v>#REF!</v>
      </c>
      <c r="AM1045" s="625"/>
      <c r="AN1045" s="623" t="e">
        <f>'報告書（事業主控）記載用'!#REF!</f>
        <v>#REF!</v>
      </c>
      <c r="AO1045" s="624"/>
      <c r="AP1045" s="624"/>
      <c r="AQ1045" s="624"/>
      <c r="AR1045" s="624"/>
      <c r="AS1045" s="240"/>
    </row>
    <row r="1046" spans="2:45" ht="18" customHeight="1">
      <c r="B1046" s="644" t="e">
        <f>'報告書（事業主控）記載用'!#REF!</f>
        <v>#REF!</v>
      </c>
      <c r="C1046" s="645"/>
      <c r="D1046" s="645"/>
      <c r="E1046" s="645"/>
      <c r="F1046" s="645"/>
      <c r="G1046" s="645"/>
      <c r="H1046" s="645"/>
      <c r="I1046" s="646"/>
      <c r="J1046" s="644" t="e">
        <f>'報告書（事業主控）記載用'!#REF!</f>
        <v>#REF!</v>
      </c>
      <c r="K1046" s="645"/>
      <c r="L1046" s="645"/>
      <c r="M1046" s="645"/>
      <c r="N1046" s="650"/>
      <c r="O1046" s="32" t="e">
        <f>'報告書（事業主控）記載用'!#REF!</f>
        <v>#REF!</v>
      </c>
      <c r="P1046" s="11" t="s">
        <v>31</v>
      </c>
      <c r="Q1046" s="32" t="e">
        <f>'報告書（事業主控）記載用'!#REF!</f>
        <v>#REF!</v>
      </c>
      <c r="R1046" s="11" t="s">
        <v>32</v>
      </c>
      <c r="S1046" s="32" t="e">
        <f>'報告書（事業主控）記載用'!#REF!</f>
        <v>#REF!</v>
      </c>
      <c r="T1046" s="512" t="s">
        <v>33</v>
      </c>
      <c r="U1046" s="512"/>
      <c r="V1046" s="633" t="e">
        <f>'報告書（事業主控）記載用'!#REF!</f>
        <v>#REF!</v>
      </c>
      <c r="W1046" s="634"/>
      <c r="X1046" s="634"/>
      <c r="Y1046" s="284"/>
      <c r="Z1046" s="285"/>
      <c r="AA1046" s="286"/>
      <c r="AB1046" s="286"/>
      <c r="AC1046" s="284"/>
      <c r="AD1046" s="285"/>
      <c r="AE1046" s="286"/>
      <c r="AF1046" s="286"/>
      <c r="AG1046" s="284"/>
      <c r="AH1046" s="630" t="e">
        <f>'報告書（事業主控）記載用'!#REF!</f>
        <v>#REF!</v>
      </c>
      <c r="AI1046" s="631"/>
      <c r="AJ1046" s="631"/>
      <c r="AK1046" s="632"/>
      <c r="AL1046" s="285"/>
      <c r="AM1046" s="287"/>
      <c r="AN1046" s="630" t="e">
        <f>'報告書（事業主控）記載用'!#REF!</f>
        <v>#REF!</v>
      </c>
      <c r="AO1046" s="631"/>
      <c r="AP1046" s="631"/>
      <c r="AQ1046" s="631"/>
      <c r="AR1046" s="631"/>
      <c r="AS1046" s="288"/>
    </row>
    <row r="1047" spans="2:45" ht="18" customHeight="1">
      <c r="B1047" s="647"/>
      <c r="C1047" s="648"/>
      <c r="D1047" s="648"/>
      <c r="E1047" s="648"/>
      <c r="F1047" s="648"/>
      <c r="G1047" s="648"/>
      <c r="H1047" s="648"/>
      <c r="I1047" s="649"/>
      <c r="J1047" s="647"/>
      <c r="K1047" s="648"/>
      <c r="L1047" s="648"/>
      <c r="M1047" s="648"/>
      <c r="N1047" s="651"/>
      <c r="O1047" s="33" t="e">
        <f>'報告書（事業主控）記載用'!#REF!</f>
        <v>#REF!</v>
      </c>
      <c r="P1047" s="237" t="s">
        <v>31</v>
      </c>
      <c r="Q1047" s="33" t="e">
        <f>'報告書（事業主控）記載用'!#REF!</f>
        <v>#REF!</v>
      </c>
      <c r="R1047" s="237" t="s">
        <v>32</v>
      </c>
      <c r="S1047" s="33" t="e">
        <f>'報告書（事業主控）記載用'!#REF!</f>
        <v>#REF!</v>
      </c>
      <c r="T1047" s="652" t="s">
        <v>34</v>
      </c>
      <c r="U1047" s="652"/>
      <c r="V1047" s="627" t="e">
        <f>'報告書（事業主控）記載用'!#REF!</f>
        <v>#REF!</v>
      </c>
      <c r="W1047" s="628"/>
      <c r="X1047" s="628"/>
      <c r="Y1047" s="628"/>
      <c r="Z1047" s="627" t="e">
        <f>'報告書（事業主控）記載用'!#REF!</f>
        <v>#REF!</v>
      </c>
      <c r="AA1047" s="628"/>
      <c r="AB1047" s="628"/>
      <c r="AC1047" s="628"/>
      <c r="AD1047" s="627" t="e">
        <f>'報告書（事業主控）記載用'!#REF!</f>
        <v>#REF!</v>
      </c>
      <c r="AE1047" s="628"/>
      <c r="AF1047" s="628"/>
      <c r="AG1047" s="628"/>
      <c r="AH1047" s="627" t="e">
        <f>'報告書（事業主控）記載用'!#REF!</f>
        <v>#REF!</v>
      </c>
      <c r="AI1047" s="628"/>
      <c r="AJ1047" s="628"/>
      <c r="AK1047" s="629"/>
      <c r="AL1047" s="494" t="e">
        <f>'報告書（事業主控）記載用'!#REF!</f>
        <v>#REF!</v>
      </c>
      <c r="AM1047" s="625"/>
      <c r="AN1047" s="623" t="e">
        <f>'報告書（事業主控）記載用'!#REF!</f>
        <v>#REF!</v>
      </c>
      <c r="AO1047" s="624"/>
      <c r="AP1047" s="624"/>
      <c r="AQ1047" s="624"/>
      <c r="AR1047" s="624"/>
      <c r="AS1047" s="240"/>
    </row>
    <row r="1048" spans="2:45" ht="18" customHeight="1">
      <c r="B1048" s="644" t="e">
        <f>'報告書（事業主控）記載用'!#REF!</f>
        <v>#REF!</v>
      </c>
      <c r="C1048" s="645"/>
      <c r="D1048" s="645"/>
      <c r="E1048" s="645"/>
      <c r="F1048" s="645"/>
      <c r="G1048" s="645"/>
      <c r="H1048" s="645"/>
      <c r="I1048" s="646"/>
      <c r="J1048" s="644" t="e">
        <f>'報告書（事業主控）記載用'!#REF!</f>
        <v>#REF!</v>
      </c>
      <c r="K1048" s="645"/>
      <c r="L1048" s="645"/>
      <c r="M1048" s="645"/>
      <c r="N1048" s="650"/>
      <c r="O1048" s="32" t="e">
        <f>'報告書（事業主控）記載用'!#REF!</f>
        <v>#REF!</v>
      </c>
      <c r="P1048" s="11" t="s">
        <v>31</v>
      </c>
      <c r="Q1048" s="32" t="e">
        <f>'報告書（事業主控）記載用'!#REF!</f>
        <v>#REF!</v>
      </c>
      <c r="R1048" s="11" t="s">
        <v>32</v>
      </c>
      <c r="S1048" s="32" t="e">
        <f>'報告書（事業主控）記載用'!#REF!</f>
        <v>#REF!</v>
      </c>
      <c r="T1048" s="512" t="s">
        <v>33</v>
      </c>
      <c r="U1048" s="512"/>
      <c r="V1048" s="633" t="e">
        <f>'報告書（事業主控）記載用'!#REF!</f>
        <v>#REF!</v>
      </c>
      <c r="W1048" s="634"/>
      <c r="X1048" s="634"/>
      <c r="Y1048" s="284"/>
      <c r="Z1048" s="285"/>
      <c r="AA1048" s="286"/>
      <c r="AB1048" s="286"/>
      <c r="AC1048" s="284"/>
      <c r="AD1048" s="285"/>
      <c r="AE1048" s="286"/>
      <c r="AF1048" s="286"/>
      <c r="AG1048" s="284"/>
      <c r="AH1048" s="630" t="e">
        <f>'報告書（事業主控）記載用'!#REF!</f>
        <v>#REF!</v>
      </c>
      <c r="AI1048" s="631"/>
      <c r="AJ1048" s="631"/>
      <c r="AK1048" s="632"/>
      <c r="AL1048" s="285"/>
      <c r="AM1048" s="287"/>
      <c r="AN1048" s="630" t="e">
        <f>'報告書（事業主控）記載用'!#REF!</f>
        <v>#REF!</v>
      </c>
      <c r="AO1048" s="631"/>
      <c r="AP1048" s="631"/>
      <c r="AQ1048" s="631"/>
      <c r="AR1048" s="631"/>
      <c r="AS1048" s="288"/>
    </row>
    <row r="1049" spans="2:45" ht="18" customHeight="1">
      <c r="B1049" s="647"/>
      <c r="C1049" s="648"/>
      <c r="D1049" s="648"/>
      <c r="E1049" s="648"/>
      <c r="F1049" s="648"/>
      <c r="G1049" s="648"/>
      <c r="H1049" s="648"/>
      <c r="I1049" s="649"/>
      <c r="J1049" s="647"/>
      <c r="K1049" s="648"/>
      <c r="L1049" s="648"/>
      <c r="M1049" s="648"/>
      <c r="N1049" s="651"/>
      <c r="O1049" s="33" t="e">
        <f>'報告書（事業主控）記載用'!#REF!</f>
        <v>#REF!</v>
      </c>
      <c r="P1049" s="237" t="s">
        <v>31</v>
      </c>
      <c r="Q1049" s="33" t="e">
        <f>'報告書（事業主控）記載用'!#REF!</f>
        <v>#REF!</v>
      </c>
      <c r="R1049" s="237" t="s">
        <v>32</v>
      </c>
      <c r="S1049" s="33" t="e">
        <f>'報告書（事業主控）記載用'!#REF!</f>
        <v>#REF!</v>
      </c>
      <c r="T1049" s="652" t="s">
        <v>34</v>
      </c>
      <c r="U1049" s="652"/>
      <c r="V1049" s="627" t="e">
        <f>'報告書（事業主控）記載用'!#REF!</f>
        <v>#REF!</v>
      </c>
      <c r="W1049" s="628"/>
      <c r="X1049" s="628"/>
      <c r="Y1049" s="628"/>
      <c r="Z1049" s="627" t="e">
        <f>'報告書（事業主控）記載用'!#REF!</f>
        <v>#REF!</v>
      </c>
      <c r="AA1049" s="628"/>
      <c r="AB1049" s="628"/>
      <c r="AC1049" s="628"/>
      <c r="AD1049" s="627" t="e">
        <f>'報告書（事業主控）記載用'!#REF!</f>
        <v>#REF!</v>
      </c>
      <c r="AE1049" s="628"/>
      <c r="AF1049" s="628"/>
      <c r="AG1049" s="628"/>
      <c r="AH1049" s="627" t="e">
        <f>'報告書（事業主控）記載用'!#REF!</f>
        <v>#REF!</v>
      </c>
      <c r="AI1049" s="628"/>
      <c r="AJ1049" s="628"/>
      <c r="AK1049" s="629"/>
      <c r="AL1049" s="494" t="e">
        <f>'報告書（事業主控）記載用'!#REF!</f>
        <v>#REF!</v>
      </c>
      <c r="AM1049" s="625"/>
      <c r="AN1049" s="623" t="e">
        <f>'報告書（事業主控）記載用'!#REF!</f>
        <v>#REF!</v>
      </c>
      <c r="AO1049" s="624"/>
      <c r="AP1049" s="624"/>
      <c r="AQ1049" s="624"/>
      <c r="AR1049" s="624"/>
      <c r="AS1049" s="240"/>
    </row>
    <row r="1050" spans="2:45" ht="18" customHeight="1">
      <c r="B1050" s="644" t="e">
        <f>'報告書（事業主控）記載用'!#REF!</f>
        <v>#REF!</v>
      </c>
      <c r="C1050" s="645"/>
      <c r="D1050" s="645"/>
      <c r="E1050" s="645"/>
      <c r="F1050" s="645"/>
      <c r="G1050" s="645"/>
      <c r="H1050" s="645"/>
      <c r="I1050" s="646"/>
      <c r="J1050" s="644" t="e">
        <f>'報告書（事業主控）記載用'!#REF!</f>
        <v>#REF!</v>
      </c>
      <c r="K1050" s="645"/>
      <c r="L1050" s="645"/>
      <c r="M1050" s="645"/>
      <c r="N1050" s="650"/>
      <c r="O1050" s="32" t="e">
        <f>'報告書（事業主控）記載用'!#REF!</f>
        <v>#REF!</v>
      </c>
      <c r="P1050" s="11" t="s">
        <v>31</v>
      </c>
      <c r="Q1050" s="32" t="e">
        <f>'報告書（事業主控）記載用'!#REF!</f>
        <v>#REF!</v>
      </c>
      <c r="R1050" s="11" t="s">
        <v>32</v>
      </c>
      <c r="S1050" s="32" t="e">
        <f>'報告書（事業主控）記載用'!#REF!</f>
        <v>#REF!</v>
      </c>
      <c r="T1050" s="512" t="s">
        <v>33</v>
      </c>
      <c r="U1050" s="512"/>
      <c r="V1050" s="633" t="e">
        <f>'報告書（事業主控）記載用'!#REF!</f>
        <v>#REF!</v>
      </c>
      <c r="W1050" s="634"/>
      <c r="X1050" s="634"/>
      <c r="Y1050" s="284"/>
      <c r="Z1050" s="285"/>
      <c r="AA1050" s="286"/>
      <c r="AB1050" s="286"/>
      <c r="AC1050" s="284"/>
      <c r="AD1050" s="285"/>
      <c r="AE1050" s="286"/>
      <c r="AF1050" s="286"/>
      <c r="AG1050" s="284"/>
      <c r="AH1050" s="630" t="e">
        <f>'報告書（事業主控）記載用'!#REF!</f>
        <v>#REF!</v>
      </c>
      <c r="AI1050" s="631"/>
      <c r="AJ1050" s="631"/>
      <c r="AK1050" s="632"/>
      <c r="AL1050" s="285"/>
      <c r="AM1050" s="287"/>
      <c r="AN1050" s="630" t="e">
        <f>'報告書（事業主控）記載用'!#REF!</f>
        <v>#REF!</v>
      </c>
      <c r="AO1050" s="631"/>
      <c r="AP1050" s="631"/>
      <c r="AQ1050" s="631"/>
      <c r="AR1050" s="631"/>
      <c r="AS1050" s="288"/>
    </row>
    <row r="1051" spans="2:45" ht="18" customHeight="1">
      <c r="B1051" s="647"/>
      <c r="C1051" s="648"/>
      <c r="D1051" s="648"/>
      <c r="E1051" s="648"/>
      <c r="F1051" s="648"/>
      <c r="G1051" s="648"/>
      <c r="H1051" s="648"/>
      <c r="I1051" s="649"/>
      <c r="J1051" s="647"/>
      <c r="K1051" s="648"/>
      <c r="L1051" s="648"/>
      <c r="M1051" s="648"/>
      <c r="N1051" s="651"/>
      <c r="O1051" s="33" t="e">
        <f>'報告書（事業主控）記載用'!#REF!</f>
        <v>#REF!</v>
      </c>
      <c r="P1051" s="237" t="s">
        <v>31</v>
      </c>
      <c r="Q1051" s="33" t="e">
        <f>'報告書（事業主控）記載用'!#REF!</f>
        <v>#REF!</v>
      </c>
      <c r="R1051" s="237" t="s">
        <v>32</v>
      </c>
      <c r="S1051" s="33" t="e">
        <f>'報告書（事業主控）記載用'!#REF!</f>
        <v>#REF!</v>
      </c>
      <c r="T1051" s="652" t="s">
        <v>34</v>
      </c>
      <c r="U1051" s="652"/>
      <c r="V1051" s="627" t="e">
        <f>'報告書（事業主控）記載用'!#REF!</f>
        <v>#REF!</v>
      </c>
      <c r="W1051" s="628"/>
      <c r="X1051" s="628"/>
      <c r="Y1051" s="628"/>
      <c r="Z1051" s="627" t="e">
        <f>'報告書（事業主控）記載用'!#REF!</f>
        <v>#REF!</v>
      </c>
      <c r="AA1051" s="628"/>
      <c r="AB1051" s="628"/>
      <c r="AC1051" s="628"/>
      <c r="AD1051" s="627" t="e">
        <f>'報告書（事業主控）記載用'!#REF!</f>
        <v>#REF!</v>
      </c>
      <c r="AE1051" s="628"/>
      <c r="AF1051" s="628"/>
      <c r="AG1051" s="628"/>
      <c r="AH1051" s="627" t="e">
        <f>'報告書（事業主控）記載用'!#REF!</f>
        <v>#REF!</v>
      </c>
      <c r="AI1051" s="628"/>
      <c r="AJ1051" s="628"/>
      <c r="AK1051" s="629"/>
      <c r="AL1051" s="494" t="e">
        <f>'報告書（事業主控）記載用'!#REF!</f>
        <v>#REF!</v>
      </c>
      <c r="AM1051" s="625"/>
      <c r="AN1051" s="623" t="e">
        <f>'報告書（事業主控）記載用'!#REF!</f>
        <v>#REF!</v>
      </c>
      <c r="AO1051" s="624"/>
      <c r="AP1051" s="624"/>
      <c r="AQ1051" s="624"/>
      <c r="AR1051" s="624"/>
      <c r="AS1051" s="240"/>
    </row>
    <row r="1052" spans="2:45" ht="18" customHeight="1">
      <c r="B1052" s="644" t="e">
        <f>'報告書（事業主控）記載用'!#REF!</f>
        <v>#REF!</v>
      </c>
      <c r="C1052" s="645"/>
      <c r="D1052" s="645"/>
      <c r="E1052" s="645"/>
      <c r="F1052" s="645"/>
      <c r="G1052" s="645"/>
      <c r="H1052" s="645"/>
      <c r="I1052" s="646"/>
      <c r="J1052" s="644" t="e">
        <f>'報告書（事業主控）記載用'!#REF!</f>
        <v>#REF!</v>
      </c>
      <c r="K1052" s="645"/>
      <c r="L1052" s="645"/>
      <c r="M1052" s="645"/>
      <c r="N1052" s="650"/>
      <c r="O1052" s="32" t="e">
        <f>'報告書（事業主控）記載用'!#REF!</f>
        <v>#REF!</v>
      </c>
      <c r="P1052" s="11" t="s">
        <v>31</v>
      </c>
      <c r="Q1052" s="32" t="e">
        <f>'報告書（事業主控）記載用'!#REF!</f>
        <v>#REF!</v>
      </c>
      <c r="R1052" s="11" t="s">
        <v>32</v>
      </c>
      <c r="S1052" s="32" t="e">
        <f>'報告書（事業主控）記載用'!#REF!</f>
        <v>#REF!</v>
      </c>
      <c r="T1052" s="512" t="s">
        <v>33</v>
      </c>
      <c r="U1052" s="512"/>
      <c r="V1052" s="633" t="e">
        <f>'報告書（事業主控）記載用'!#REF!</f>
        <v>#REF!</v>
      </c>
      <c r="W1052" s="634"/>
      <c r="X1052" s="634"/>
      <c r="Y1052" s="284"/>
      <c r="Z1052" s="285"/>
      <c r="AA1052" s="286"/>
      <c r="AB1052" s="286"/>
      <c r="AC1052" s="284"/>
      <c r="AD1052" s="285"/>
      <c r="AE1052" s="286"/>
      <c r="AF1052" s="286"/>
      <c r="AG1052" s="284"/>
      <c r="AH1052" s="630" t="e">
        <f>'報告書（事業主控）記載用'!#REF!</f>
        <v>#REF!</v>
      </c>
      <c r="AI1052" s="631"/>
      <c r="AJ1052" s="631"/>
      <c r="AK1052" s="632"/>
      <c r="AL1052" s="285"/>
      <c r="AM1052" s="287"/>
      <c r="AN1052" s="630" t="e">
        <f>'報告書（事業主控）記載用'!#REF!</f>
        <v>#REF!</v>
      </c>
      <c r="AO1052" s="631"/>
      <c r="AP1052" s="631"/>
      <c r="AQ1052" s="631"/>
      <c r="AR1052" s="631"/>
      <c r="AS1052" s="288"/>
    </row>
    <row r="1053" spans="2:45" ht="18" customHeight="1">
      <c r="B1053" s="647"/>
      <c r="C1053" s="648"/>
      <c r="D1053" s="648"/>
      <c r="E1053" s="648"/>
      <c r="F1053" s="648"/>
      <c r="G1053" s="648"/>
      <c r="H1053" s="648"/>
      <c r="I1053" s="649"/>
      <c r="J1053" s="647"/>
      <c r="K1053" s="648"/>
      <c r="L1053" s="648"/>
      <c r="M1053" s="648"/>
      <c r="N1053" s="651"/>
      <c r="O1053" s="33" t="e">
        <f>'報告書（事業主控）記載用'!#REF!</f>
        <v>#REF!</v>
      </c>
      <c r="P1053" s="237" t="s">
        <v>31</v>
      </c>
      <c r="Q1053" s="33" t="e">
        <f>'報告書（事業主控）記載用'!#REF!</f>
        <v>#REF!</v>
      </c>
      <c r="R1053" s="237" t="s">
        <v>32</v>
      </c>
      <c r="S1053" s="33" t="e">
        <f>'報告書（事業主控）記載用'!#REF!</f>
        <v>#REF!</v>
      </c>
      <c r="T1053" s="652" t="s">
        <v>34</v>
      </c>
      <c r="U1053" s="652"/>
      <c r="V1053" s="627" t="e">
        <f>'報告書（事業主控）記載用'!#REF!</f>
        <v>#REF!</v>
      </c>
      <c r="W1053" s="628"/>
      <c r="X1053" s="628"/>
      <c r="Y1053" s="628"/>
      <c r="Z1053" s="627" t="e">
        <f>'報告書（事業主控）記載用'!#REF!</f>
        <v>#REF!</v>
      </c>
      <c r="AA1053" s="628"/>
      <c r="AB1053" s="628"/>
      <c r="AC1053" s="628"/>
      <c r="AD1053" s="627" t="e">
        <f>'報告書（事業主控）記載用'!#REF!</f>
        <v>#REF!</v>
      </c>
      <c r="AE1053" s="628"/>
      <c r="AF1053" s="628"/>
      <c r="AG1053" s="628"/>
      <c r="AH1053" s="627" t="e">
        <f>'報告書（事業主控）記載用'!#REF!</f>
        <v>#REF!</v>
      </c>
      <c r="AI1053" s="628"/>
      <c r="AJ1053" s="628"/>
      <c r="AK1053" s="629"/>
      <c r="AL1053" s="494" t="e">
        <f>'報告書（事業主控）記載用'!#REF!</f>
        <v>#REF!</v>
      </c>
      <c r="AM1053" s="625"/>
      <c r="AN1053" s="623" t="e">
        <f>'報告書（事業主控）記載用'!#REF!</f>
        <v>#REF!</v>
      </c>
      <c r="AO1053" s="624"/>
      <c r="AP1053" s="624"/>
      <c r="AQ1053" s="624"/>
      <c r="AR1053" s="624"/>
      <c r="AS1053" s="240"/>
    </row>
    <row r="1054" spans="2:45" ht="18" customHeight="1">
      <c r="B1054" s="644" t="e">
        <f>'報告書（事業主控）記載用'!#REF!</f>
        <v>#REF!</v>
      </c>
      <c r="C1054" s="645"/>
      <c r="D1054" s="645"/>
      <c r="E1054" s="645"/>
      <c r="F1054" s="645"/>
      <c r="G1054" s="645"/>
      <c r="H1054" s="645"/>
      <c r="I1054" s="646"/>
      <c r="J1054" s="644" t="e">
        <f>'報告書（事業主控）記載用'!#REF!</f>
        <v>#REF!</v>
      </c>
      <c r="K1054" s="645"/>
      <c r="L1054" s="645"/>
      <c r="M1054" s="645"/>
      <c r="N1054" s="650"/>
      <c r="O1054" s="32" t="e">
        <f>'報告書（事業主控）記載用'!#REF!</f>
        <v>#REF!</v>
      </c>
      <c r="P1054" s="11" t="s">
        <v>31</v>
      </c>
      <c r="Q1054" s="32" t="e">
        <f>'報告書（事業主控）記載用'!#REF!</f>
        <v>#REF!</v>
      </c>
      <c r="R1054" s="11" t="s">
        <v>32</v>
      </c>
      <c r="S1054" s="32" t="e">
        <f>'報告書（事業主控）記載用'!#REF!</f>
        <v>#REF!</v>
      </c>
      <c r="T1054" s="512" t="s">
        <v>33</v>
      </c>
      <c r="U1054" s="512"/>
      <c r="V1054" s="633" t="e">
        <f>'報告書（事業主控）記載用'!#REF!</f>
        <v>#REF!</v>
      </c>
      <c r="W1054" s="634"/>
      <c r="X1054" s="634"/>
      <c r="Y1054" s="284"/>
      <c r="Z1054" s="285"/>
      <c r="AA1054" s="286"/>
      <c r="AB1054" s="286"/>
      <c r="AC1054" s="284"/>
      <c r="AD1054" s="285"/>
      <c r="AE1054" s="286"/>
      <c r="AF1054" s="286"/>
      <c r="AG1054" s="284"/>
      <c r="AH1054" s="630" t="e">
        <f>'報告書（事業主控）記載用'!#REF!</f>
        <v>#REF!</v>
      </c>
      <c r="AI1054" s="631"/>
      <c r="AJ1054" s="631"/>
      <c r="AK1054" s="632"/>
      <c r="AL1054" s="285"/>
      <c r="AM1054" s="287"/>
      <c r="AN1054" s="630" t="e">
        <f>'報告書（事業主控）記載用'!#REF!</f>
        <v>#REF!</v>
      </c>
      <c r="AO1054" s="631"/>
      <c r="AP1054" s="631"/>
      <c r="AQ1054" s="631"/>
      <c r="AR1054" s="631"/>
      <c r="AS1054" s="288"/>
    </row>
    <row r="1055" spans="2:45" ht="18" customHeight="1">
      <c r="B1055" s="647"/>
      <c r="C1055" s="648"/>
      <c r="D1055" s="648"/>
      <c r="E1055" s="648"/>
      <c r="F1055" s="648"/>
      <c r="G1055" s="648"/>
      <c r="H1055" s="648"/>
      <c r="I1055" s="649"/>
      <c r="J1055" s="647"/>
      <c r="K1055" s="648"/>
      <c r="L1055" s="648"/>
      <c r="M1055" s="648"/>
      <c r="N1055" s="651"/>
      <c r="O1055" s="33" t="e">
        <f>'報告書（事業主控）記載用'!#REF!</f>
        <v>#REF!</v>
      </c>
      <c r="P1055" s="237" t="s">
        <v>31</v>
      </c>
      <c r="Q1055" s="33" t="e">
        <f>'報告書（事業主控）記載用'!#REF!</f>
        <v>#REF!</v>
      </c>
      <c r="R1055" s="237" t="s">
        <v>32</v>
      </c>
      <c r="S1055" s="33" t="e">
        <f>'報告書（事業主控）記載用'!#REF!</f>
        <v>#REF!</v>
      </c>
      <c r="T1055" s="652" t="s">
        <v>34</v>
      </c>
      <c r="U1055" s="652"/>
      <c r="V1055" s="627" t="e">
        <f>'報告書（事業主控）記載用'!#REF!</f>
        <v>#REF!</v>
      </c>
      <c r="W1055" s="628"/>
      <c r="X1055" s="628"/>
      <c r="Y1055" s="628"/>
      <c r="Z1055" s="627" t="e">
        <f>'報告書（事業主控）記載用'!#REF!</f>
        <v>#REF!</v>
      </c>
      <c r="AA1055" s="628"/>
      <c r="AB1055" s="628"/>
      <c r="AC1055" s="628"/>
      <c r="AD1055" s="627" t="e">
        <f>'報告書（事業主控）記載用'!#REF!</f>
        <v>#REF!</v>
      </c>
      <c r="AE1055" s="628"/>
      <c r="AF1055" s="628"/>
      <c r="AG1055" s="628"/>
      <c r="AH1055" s="627" t="e">
        <f>'報告書（事業主控）記載用'!#REF!</f>
        <v>#REF!</v>
      </c>
      <c r="AI1055" s="628"/>
      <c r="AJ1055" s="628"/>
      <c r="AK1055" s="629"/>
      <c r="AL1055" s="494" t="e">
        <f>'報告書（事業主控）記載用'!#REF!</f>
        <v>#REF!</v>
      </c>
      <c r="AM1055" s="625"/>
      <c r="AN1055" s="623" t="e">
        <f>'報告書（事業主控）記載用'!#REF!</f>
        <v>#REF!</v>
      </c>
      <c r="AO1055" s="624"/>
      <c r="AP1055" s="624"/>
      <c r="AQ1055" s="624"/>
      <c r="AR1055" s="624"/>
      <c r="AS1055" s="240"/>
    </row>
    <row r="1056" spans="2:45" ht="18" customHeight="1">
      <c r="B1056" s="644" t="e">
        <f>'報告書（事業主控）記載用'!#REF!</f>
        <v>#REF!</v>
      </c>
      <c r="C1056" s="645"/>
      <c r="D1056" s="645"/>
      <c r="E1056" s="645"/>
      <c r="F1056" s="645"/>
      <c r="G1056" s="645"/>
      <c r="H1056" s="645"/>
      <c r="I1056" s="646"/>
      <c r="J1056" s="644" t="e">
        <f>'報告書（事業主控）記載用'!#REF!</f>
        <v>#REF!</v>
      </c>
      <c r="K1056" s="645"/>
      <c r="L1056" s="645"/>
      <c r="M1056" s="645"/>
      <c r="N1056" s="650"/>
      <c r="O1056" s="32" t="e">
        <f>'報告書（事業主控）記載用'!#REF!</f>
        <v>#REF!</v>
      </c>
      <c r="P1056" s="11" t="s">
        <v>31</v>
      </c>
      <c r="Q1056" s="32" t="e">
        <f>'報告書（事業主控）記載用'!#REF!</f>
        <v>#REF!</v>
      </c>
      <c r="R1056" s="11" t="s">
        <v>32</v>
      </c>
      <c r="S1056" s="32" t="e">
        <f>'報告書（事業主控）記載用'!#REF!</f>
        <v>#REF!</v>
      </c>
      <c r="T1056" s="512" t="s">
        <v>33</v>
      </c>
      <c r="U1056" s="512"/>
      <c r="V1056" s="633" t="e">
        <f>'報告書（事業主控）記載用'!#REF!</f>
        <v>#REF!</v>
      </c>
      <c r="W1056" s="634"/>
      <c r="X1056" s="634"/>
      <c r="Y1056" s="284"/>
      <c r="Z1056" s="285"/>
      <c r="AA1056" s="286"/>
      <c r="AB1056" s="286"/>
      <c r="AC1056" s="284"/>
      <c r="AD1056" s="285"/>
      <c r="AE1056" s="286"/>
      <c r="AF1056" s="286"/>
      <c r="AG1056" s="284"/>
      <c r="AH1056" s="630" t="e">
        <f>'報告書（事業主控）記載用'!#REF!</f>
        <v>#REF!</v>
      </c>
      <c r="AI1056" s="631"/>
      <c r="AJ1056" s="631"/>
      <c r="AK1056" s="632"/>
      <c r="AL1056" s="285"/>
      <c r="AM1056" s="287"/>
      <c r="AN1056" s="630" t="e">
        <f>'報告書（事業主控）記載用'!#REF!</f>
        <v>#REF!</v>
      </c>
      <c r="AO1056" s="631"/>
      <c r="AP1056" s="631"/>
      <c r="AQ1056" s="631"/>
      <c r="AR1056" s="631"/>
      <c r="AS1056" s="288"/>
    </row>
    <row r="1057" spans="2:45" ht="18" customHeight="1">
      <c r="B1057" s="647"/>
      <c r="C1057" s="648"/>
      <c r="D1057" s="648"/>
      <c r="E1057" s="648"/>
      <c r="F1057" s="648"/>
      <c r="G1057" s="648"/>
      <c r="H1057" s="648"/>
      <c r="I1057" s="649"/>
      <c r="J1057" s="647"/>
      <c r="K1057" s="648"/>
      <c r="L1057" s="648"/>
      <c r="M1057" s="648"/>
      <c r="N1057" s="651"/>
      <c r="O1057" s="33" t="e">
        <f>'報告書（事業主控）記載用'!#REF!</f>
        <v>#REF!</v>
      </c>
      <c r="P1057" s="237" t="s">
        <v>31</v>
      </c>
      <c r="Q1057" s="33" t="e">
        <f>'報告書（事業主控）記載用'!#REF!</f>
        <v>#REF!</v>
      </c>
      <c r="R1057" s="237" t="s">
        <v>32</v>
      </c>
      <c r="S1057" s="33" t="e">
        <f>'報告書（事業主控）記載用'!#REF!</f>
        <v>#REF!</v>
      </c>
      <c r="T1057" s="652" t="s">
        <v>34</v>
      </c>
      <c r="U1057" s="652"/>
      <c r="V1057" s="627" t="e">
        <f>'報告書（事業主控）記載用'!#REF!</f>
        <v>#REF!</v>
      </c>
      <c r="W1057" s="628"/>
      <c r="X1057" s="628"/>
      <c r="Y1057" s="628"/>
      <c r="Z1057" s="627" t="e">
        <f>'報告書（事業主控）記載用'!#REF!</f>
        <v>#REF!</v>
      </c>
      <c r="AA1057" s="628"/>
      <c r="AB1057" s="628"/>
      <c r="AC1057" s="628"/>
      <c r="AD1057" s="627" t="e">
        <f>'報告書（事業主控）記載用'!#REF!</f>
        <v>#REF!</v>
      </c>
      <c r="AE1057" s="628"/>
      <c r="AF1057" s="628"/>
      <c r="AG1057" s="628"/>
      <c r="AH1057" s="627" t="e">
        <f>'報告書（事業主控）記載用'!#REF!</f>
        <v>#REF!</v>
      </c>
      <c r="AI1057" s="628"/>
      <c r="AJ1057" s="628"/>
      <c r="AK1057" s="629"/>
      <c r="AL1057" s="494" t="e">
        <f>'報告書（事業主控）記載用'!#REF!</f>
        <v>#REF!</v>
      </c>
      <c r="AM1057" s="625"/>
      <c r="AN1057" s="623" t="e">
        <f>'報告書（事業主控）記載用'!#REF!</f>
        <v>#REF!</v>
      </c>
      <c r="AO1057" s="624"/>
      <c r="AP1057" s="624"/>
      <c r="AQ1057" s="624"/>
      <c r="AR1057" s="624"/>
      <c r="AS1057" s="240"/>
    </row>
    <row r="1058" spans="2:45" ht="18" customHeight="1">
      <c r="B1058" s="644" t="e">
        <f>'報告書（事業主控）記載用'!#REF!</f>
        <v>#REF!</v>
      </c>
      <c r="C1058" s="645"/>
      <c r="D1058" s="645"/>
      <c r="E1058" s="645"/>
      <c r="F1058" s="645"/>
      <c r="G1058" s="645"/>
      <c r="H1058" s="645"/>
      <c r="I1058" s="646"/>
      <c r="J1058" s="644" t="e">
        <f>'報告書（事業主控）記載用'!#REF!</f>
        <v>#REF!</v>
      </c>
      <c r="K1058" s="645"/>
      <c r="L1058" s="645"/>
      <c r="M1058" s="645"/>
      <c r="N1058" s="650"/>
      <c r="O1058" s="32" t="e">
        <f>'報告書（事業主控）記載用'!#REF!</f>
        <v>#REF!</v>
      </c>
      <c r="P1058" s="11" t="s">
        <v>31</v>
      </c>
      <c r="Q1058" s="32" t="e">
        <f>'報告書（事業主控）記載用'!#REF!</f>
        <v>#REF!</v>
      </c>
      <c r="R1058" s="11" t="s">
        <v>32</v>
      </c>
      <c r="S1058" s="32" t="e">
        <f>'報告書（事業主控）記載用'!#REF!</f>
        <v>#REF!</v>
      </c>
      <c r="T1058" s="512" t="s">
        <v>33</v>
      </c>
      <c r="U1058" s="512"/>
      <c r="V1058" s="633" t="e">
        <f>'報告書（事業主控）記載用'!#REF!</f>
        <v>#REF!</v>
      </c>
      <c r="W1058" s="634"/>
      <c r="X1058" s="634"/>
      <c r="Y1058" s="284"/>
      <c r="Z1058" s="285"/>
      <c r="AA1058" s="286"/>
      <c r="AB1058" s="286"/>
      <c r="AC1058" s="284"/>
      <c r="AD1058" s="285"/>
      <c r="AE1058" s="286"/>
      <c r="AF1058" s="286"/>
      <c r="AG1058" s="284"/>
      <c r="AH1058" s="630" t="e">
        <f>'報告書（事業主控）記載用'!#REF!</f>
        <v>#REF!</v>
      </c>
      <c r="AI1058" s="631"/>
      <c r="AJ1058" s="631"/>
      <c r="AK1058" s="632"/>
      <c r="AL1058" s="285"/>
      <c r="AM1058" s="287"/>
      <c r="AN1058" s="630" t="e">
        <f>'報告書（事業主控）記載用'!#REF!</f>
        <v>#REF!</v>
      </c>
      <c r="AO1058" s="631"/>
      <c r="AP1058" s="631"/>
      <c r="AQ1058" s="631"/>
      <c r="AR1058" s="631"/>
      <c r="AS1058" s="288"/>
    </row>
    <row r="1059" spans="2:45" ht="18" customHeight="1">
      <c r="B1059" s="647"/>
      <c r="C1059" s="648"/>
      <c r="D1059" s="648"/>
      <c r="E1059" s="648"/>
      <c r="F1059" s="648"/>
      <c r="G1059" s="648"/>
      <c r="H1059" s="648"/>
      <c r="I1059" s="649"/>
      <c r="J1059" s="647"/>
      <c r="K1059" s="648"/>
      <c r="L1059" s="648"/>
      <c r="M1059" s="648"/>
      <c r="N1059" s="651"/>
      <c r="O1059" s="33" t="e">
        <f>'報告書（事業主控）記載用'!#REF!</f>
        <v>#REF!</v>
      </c>
      <c r="P1059" s="237" t="s">
        <v>31</v>
      </c>
      <c r="Q1059" s="33" t="e">
        <f>'報告書（事業主控）記載用'!#REF!</f>
        <v>#REF!</v>
      </c>
      <c r="R1059" s="237" t="s">
        <v>32</v>
      </c>
      <c r="S1059" s="33" t="e">
        <f>'報告書（事業主控）記載用'!#REF!</f>
        <v>#REF!</v>
      </c>
      <c r="T1059" s="652" t="s">
        <v>34</v>
      </c>
      <c r="U1059" s="652"/>
      <c r="V1059" s="627" t="e">
        <f>'報告書（事業主控）記載用'!#REF!</f>
        <v>#REF!</v>
      </c>
      <c r="W1059" s="628"/>
      <c r="X1059" s="628"/>
      <c r="Y1059" s="628"/>
      <c r="Z1059" s="627" t="e">
        <f>'報告書（事業主控）記載用'!#REF!</f>
        <v>#REF!</v>
      </c>
      <c r="AA1059" s="628"/>
      <c r="AB1059" s="628"/>
      <c r="AC1059" s="628"/>
      <c r="AD1059" s="627" t="e">
        <f>'報告書（事業主控）記載用'!#REF!</f>
        <v>#REF!</v>
      </c>
      <c r="AE1059" s="628"/>
      <c r="AF1059" s="628"/>
      <c r="AG1059" s="628"/>
      <c r="AH1059" s="627" t="e">
        <f>'報告書（事業主控）記載用'!#REF!</f>
        <v>#REF!</v>
      </c>
      <c r="AI1059" s="628"/>
      <c r="AJ1059" s="628"/>
      <c r="AK1059" s="629"/>
      <c r="AL1059" s="494" t="e">
        <f>'報告書（事業主控）記載用'!#REF!</f>
        <v>#REF!</v>
      </c>
      <c r="AM1059" s="625"/>
      <c r="AN1059" s="623" t="e">
        <f>'報告書（事業主控）記載用'!#REF!</f>
        <v>#REF!</v>
      </c>
      <c r="AO1059" s="624"/>
      <c r="AP1059" s="624"/>
      <c r="AQ1059" s="624"/>
      <c r="AR1059" s="624"/>
      <c r="AS1059" s="240"/>
    </row>
    <row r="1060" spans="2:45" ht="18" customHeight="1">
      <c r="B1060" s="644" t="e">
        <f>'報告書（事業主控）記載用'!#REF!</f>
        <v>#REF!</v>
      </c>
      <c r="C1060" s="645"/>
      <c r="D1060" s="645"/>
      <c r="E1060" s="645"/>
      <c r="F1060" s="645"/>
      <c r="G1060" s="645"/>
      <c r="H1060" s="645"/>
      <c r="I1060" s="646"/>
      <c r="J1060" s="644" t="e">
        <f>'報告書（事業主控）記載用'!#REF!</f>
        <v>#REF!</v>
      </c>
      <c r="K1060" s="645"/>
      <c r="L1060" s="645"/>
      <c r="M1060" s="645"/>
      <c r="N1060" s="650"/>
      <c r="O1060" s="32" t="e">
        <f>'報告書（事業主控）記載用'!#REF!</f>
        <v>#REF!</v>
      </c>
      <c r="P1060" s="11" t="s">
        <v>31</v>
      </c>
      <c r="Q1060" s="32" t="e">
        <f>'報告書（事業主控）記載用'!#REF!</f>
        <v>#REF!</v>
      </c>
      <c r="R1060" s="11" t="s">
        <v>32</v>
      </c>
      <c r="S1060" s="32" t="e">
        <f>'報告書（事業主控）記載用'!#REF!</f>
        <v>#REF!</v>
      </c>
      <c r="T1060" s="512" t="s">
        <v>33</v>
      </c>
      <c r="U1060" s="512"/>
      <c r="V1060" s="633" t="e">
        <f>'報告書（事業主控）記載用'!#REF!</f>
        <v>#REF!</v>
      </c>
      <c r="W1060" s="634"/>
      <c r="X1060" s="634"/>
      <c r="Y1060" s="284"/>
      <c r="Z1060" s="285"/>
      <c r="AA1060" s="286"/>
      <c r="AB1060" s="286"/>
      <c r="AC1060" s="284"/>
      <c r="AD1060" s="285"/>
      <c r="AE1060" s="286"/>
      <c r="AF1060" s="286"/>
      <c r="AG1060" s="284"/>
      <c r="AH1060" s="630" t="e">
        <f>'報告書（事業主控）記載用'!#REF!</f>
        <v>#REF!</v>
      </c>
      <c r="AI1060" s="631"/>
      <c r="AJ1060" s="631"/>
      <c r="AK1060" s="632"/>
      <c r="AL1060" s="285"/>
      <c r="AM1060" s="287"/>
      <c r="AN1060" s="630" t="e">
        <f>'報告書（事業主控）記載用'!#REF!</f>
        <v>#REF!</v>
      </c>
      <c r="AO1060" s="631"/>
      <c r="AP1060" s="631"/>
      <c r="AQ1060" s="631"/>
      <c r="AR1060" s="631"/>
      <c r="AS1060" s="288"/>
    </row>
    <row r="1061" spans="2:45" ht="18" customHeight="1">
      <c r="B1061" s="647"/>
      <c r="C1061" s="648"/>
      <c r="D1061" s="648"/>
      <c r="E1061" s="648"/>
      <c r="F1061" s="648"/>
      <c r="G1061" s="648"/>
      <c r="H1061" s="648"/>
      <c r="I1061" s="649"/>
      <c r="J1061" s="647"/>
      <c r="K1061" s="648"/>
      <c r="L1061" s="648"/>
      <c r="M1061" s="648"/>
      <c r="N1061" s="651"/>
      <c r="O1061" s="33" t="e">
        <f>'報告書（事業主控）記載用'!#REF!</f>
        <v>#REF!</v>
      </c>
      <c r="P1061" s="237" t="s">
        <v>31</v>
      </c>
      <c r="Q1061" s="33" t="e">
        <f>'報告書（事業主控）記載用'!#REF!</f>
        <v>#REF!</v>
      </c>
      <c r="R1061" s="237" t="s">
        <v>32</v>
      </c>
      <c r="S1061" s="33" t="e">
        <f>'報告書（事業主控）記載用'!#REF!</f>
        <v>#REF!</v>
      </c>
      <c r="T1061" s="652" t="s">
        <v>34</v>
      </c>
      <c r="U1061" s="652"/>
      <c r="V1061" s="627" t="e">
        <f>'報告書（事業主控）記載用'!#REF!</f>
        <v>#REF!</v>
      </c>
      <c r="W1061" s="628"/>
      <c r="X1061" s="628"/>
      <c r="Y1061" s="628"/>
      <c r="Z1061" s="627" t="e">
        <f>'報告書（事業主控）記載用'!#REF!</f>
        <v>#REF!</v>
      </c>
      <c r="AA1061" s="628"/>
      <c r="AB1061" s="628"/>
      <c r="AC1061" s="628"/>
      <c r="AD1061" s="627" t="e">
        <f>'報告書（事業主控）記載用'!#REF!</f>
        <v>#REF!</v>
      </c>
      <c r="AE1061" s="628"/>
      <c r="AF1061" s="628"/>
      <c r="AG1061" s="628"/>
      <c r="AH1061" s="627" t="e">
        <f>'報告書（事業主控）記載用'!#REF!</f>
        <v>#REF!</v>
      </c>
      <c r="AI1061" s="628"/>
      <c r="AJ1061" s="628"/>
      <c r="AK1061" s="629"/>
      <c r="AL1061" s="494" t="e">
        <f>'報告書（事業主控）記載用'!#REF!</f>
        <v>#REF!</v>
      </c>
      <c r="AM1061" s="625"/>
      <c r="AN1061" s="623" t="e">
        <f>'報告書（事業主控）記載用'!#REF!</f>
        <v>#REF!</v>
      </c>
      <c r="AO1061" s="624"/>
      <c r="AP1061" s="624"/>
      <c r="AQ1061" s="624"/>
      <c r="AR1061" s="624"/>
      <c r="AS1061" s="240"/>
    </row>
    <row r="1062" spans="2:45" ht="18" customHeight="1">
      <c r="B1062" s="407" t="s">
        <v>337</v>
      </c>
      <c r="C1062" s="518"/>
      <c r="D1062" s="518"/>
      <c r="E1062" s="519"/>
      <c r="F1062" s="635" t="e">
        <f>'報告書（事業主控）記載用'!#REF!</f>
        <v>#REF!</v>
      </c>
      <c r="G1062" s="636"/>
      <c r="H1062" s="636"/>
      <c r="I1062" s="636"/>
      <c r="J1062" s="636"/>
      <c r="K1062" s="636"/>
      <c r="L1062" s="636"/>
      <c r="M1062" s="636"/>
      <c r="N1062" s="637"/>
      <c r="O1062" s="407" t="s">
        <v>338</v>
      </c>
      <c r="P1062" s="518"/>
      <c r="Q1062" s="518"/>
      <c r="R1062" s="518"/>
      <c r="S1062" s="518"/>
      <c r="T1062" s="518"/>
      <c r="U1062" s="519"/>
      <c r="V1062" s="630" t="e">
        <f>'報告書（事業主控）記載用'!#REF!</f>
        <v>#REF!</v>
      </c>
      <c r="W1062" s="631"/>
      <c r="X1062" s="631"/>
      <c r="Y1062" s="632"/>
      <c r="Z1062" s="285"/>
      <c r="AA1062" s="286"/>
      <c r="AB1062" s="286"/>
      <c r="AC1062" s="284"/>
      <c r="AD1062" s="285"/>
      <c r="AE1062" s="286"/>
      <c r="AF1062" s="286"/>
      <c r="AG1062" s="284"/>
      <c r="AH1062" s="630" t="e">
        <f>'報告書（事業主控）記載用'!#REF!</f>
        <v>#REF!</v>
      </c>
      <c r="AI1062" s="631"/>
      <c r="AJ1062" s="631"/>
      <c r="AK1062" s="632"/>
      <c r="AL1062" s="285"/>
      <c r="AM1062" s="287"/>
      <c r="AN1062" s="630" t="e">
        <f>'報告書（事業主控）記載用'!#REF!</f>
        <v>#REF!</v>
      </c>
      <c r="AO1062" s="631"/>
      <c r="AP1062" s="631"/>
      <c r="AQ1062" s="631"/>
      <c r="AR1062" s="631"/>
      <c r="AS1062" s="288"/>
    </row>
    <row r="1063" spans="2:45" ht="18" customHeight="1">
      <c r="B1063" s="520"/>
      <c r="C1063" s="521"/>
      <c r="D1063" s="521"/>
      <c r="E1063" s="522"/>
      <c r="F1063" s="638"/>
      <c r="G1063" s="639"/>
      <c r="H1063" s="639"/>
      <c r="I1063" s="639"/>
      <c r="J1063" s="639"/>
      <c r="K1063" s="639"/>
      <c r="L1063" s="639"/>
      <c r="M1063" s="639"/>
      <c r="N1063" s="640"/>
      <c r="O1063" s="520"/>
      <c r="P1063" s="521"/>
      <c r="Q1063" s="521"/>
      <c r="R1063" s="521"/>
      <c r="S1063" s="521"/>
      <c r="T1063" s="521"/>
      <c r="U1063" s="522"/>
      <c r="V1063" s="513" t="e">
        <f>'報告書（事業主控）記載用'!#REF!</f>
        <v>#REF!</v>
      </c>
      <c r="W1063" s="516"/>
      <c r="X1063" s="516"/>
      <c r="Y1063" s="534"/>
      <c r="Z1063" s="513" t="e">
        <f>'報告書（事業主控）記載用'!#REF!</f>
        <v>#REF!</v>
      </c>
      <c r="AA1063" s="514"/>
      <c r="AB1063" s="514"/>
      <c r="AC1063" s="515"/>
      <c r="AD1063" s="513" t="e">
        <f>'報告書（事業主控）記載用'!#REF!</f>
        <v>#REF!</v>
      </c>
      <c r="AE1063" s="514"/>
      <c r="AF1063" s="514"/>
      <c r="AG1063" s="515"/>
      <c r="AH1063" s="513" t="e">
        <f>'報告書（事業主控）記載用'!#REF!</f>
        <v>#REF!</v>
      </c>
      <c r="AI1063" s="492"/>
      <c r="AJ1063" s="492"/>
      <c r="AK1063" s="492"/>
      <c r="AL1063" s="289"/>
      <c r="AM1063" s="290"/>
      <c r="AN1063" s="513" t="e">
        <f>'報告書（事業主控）記載用'!#REF!</f>
        <v>#REF!</v>
      </c>
      <c r="AO1063" s="516"/>
      <c r="AP1063" s="516"/>
      <c r="AQ1063" s="516"/>
      <c r="AR1063" s="516"/>
      <c r="AS1063" s="291"/>
    </row>
    <row r="1064" spans="2:45" ht="18" customHeight="1">
      <c r="B1064" s="523"/>
      <c r="C1064" s="524"/>
      <c r="D1064" s="524"/>
      <c r="E1064" s="525"/>
      <c r="F1064" s="641"/>
      <c r="G1064" s="642"/>
      <c r="H1064" s="642"/>
      <c r="I1064" s="642"/>
      <c r="J1064" s="642"/>
      <c r="K1064" s="642"/>
      <c r="L1064" s="642"/>
      <c r="M1064" s="642"/>
      <c r="N1064" s="643"/>
      <c r="O1064" s="523"/>
      <c r="P1064" s="524"/>
      <c r="Q1064" s="524"/>
      <c r="R1064" s="524"/>
      <c r="S1064" s="524"/>
      <c r="T1064" s="524"/>
      <c r="U1064" s="525"/>
      <c r="V1064" s="623" t="e">
        <f>'報告書（事業主控）記載用'!#REF!</f>
        <v>#REF!</v>
      </c>
      <c r="W1064" s="624"/>
      <c r="X1064" s="624"/>
      <c r="Y1064" s="626"/>
      <c r="Z1064" s="623" t="e">
        <f>'報告書（事業主控）記載用'!#REF!</f>
        <v>#REF!</v>
      </c>
      <c r="AA1064" s="624"/>
      <c r="AB1064" s="624"/>
      <c r="AC1064" s="626"/>
      <c r="AD1064" s="623" t="e">
        <f>'報告書（事業主控）記載用'!#REF!</f>
        <v>#REF!</v>
      </c>
      <c r="AE1064" s="624"/>
      <c r="AF1064" s="624"/>
      <c r="AG1064" s="626"/>
      <c r="AH1064" s="623" t="e">
        <f>'報告書（事業主控）記載用'!#REF!</f>
        <v>#REF!</v>
      </c>
      <c r="AI1064" s="624"/>
      <c r="AJ1064" s="624"/>
      <c r="AK1064" s="626"/>
      <c r="AL1064" s="239"/>
      <c r="AM1064" s="240"/>
      <c r="AN1064" s="623" t="e">
        <f>'報告書（事業主控）記載用'!#REF!</f>
        <v>#REF!</v>
      </c>
      <c r="AO1064" s="624"/>
      <c r="AP1064" s="624"/>
      <c r="AQ1064" s="624"/>
      <c r="AR1064" s="624"/>
      <c r="AS1064" s="240"/>
    </row>
    <row r="1065" spans="2:45" ht="18" customHeight="1">
      <c r="AN1065" s="622" t="e">
        <f>_xlfn.SINGLE('報告書（事業主控）記載用'!#REF!)</f>
        <v>#REF!</v>
      </c>
      <c r="AO1065" s="622"/>
      <c r="AP1065" s="622"/>
      <c r="AQ1065" s="622"/>
      <c r="AR1065" s="622"/>
    </row>
    <row r="1066" spans="2:45" ht="31.9" customHeight="1">
      <c r="AN1066" s="38"/>
      <c r="AO1066" s="38"/>
      <c r="AP1066" s="38"/>
      <c r="AQ1066" s="38"/>
      <c r="AR1066" s="38"/>
    </row>
    <row r="1067" spans="2:45" ht="7.5" customHeight="1">
      <c r="X1067" s="3"/>
      <c r="Y1067" s="3"/>
    </row>
    <row r="1068" spans="2:45" ht="10.5" customHeight="1">
      <c r="X1068" s="3"/>
      <c r="Y1068" s="3"/>
    </row>
    <row r="1069" spans="2:45" ht="5.25" customHeight="1">
      <c r="X1069" s="3"/>
      <c r="Y1069" s="3"/>
    </row>
    <row r="1070" spans="2:45" ht="5.25" customHeight="1">
      <c r="X1070" s="3"/>
      <c r="Y1070" s="3"/>
    </row>
    <row r="1071" spans="2:45" ht="5.25" customHeight="1">
      <c r="X1071" s="3"/>
      <c r="Y1071" s="3"/>
    </row>
    <row r="1072" spans="2:45" ht="5.25" customHeight="1">
      <c r="X1072" s="3"/>
      <c r="Y1072" s="3"/>
    </row>
    <row r="1073" spans="2:45" ht="17.25" customHeight="1">
      <c r="B1073" s="2" t="s">
        <v>35</v>
      </c>
      <c r="S1073" s="9"/>
      <c r="T1073" s="9"/>
      <c r="U1073" s="9"/>
      <c r="V1073" s="9"/>
      <c r="W1073" s="9"/>
      <c r="AL1073" s="26"/>
      <c r="AM1073" s="26"/>
      <c r="AN1073" s="26"/>
      <c r="AO1073" s="26"/>
    </row>
    <row r="1074" spans="2:45" ht="12.75" customHeight="1">
      <c r="M1074" s="27"/>
      <c r="N1074" s="27"/>
      <c r="O1074" s="27"/>
      <c r="P1074" s="27"/>
      <c r="Q1074" s="27"/>
      <c r="R1074" s="27"/>
      <c r="S1074" s="27"/>
      <c r="T1074" s="28"/>
      <c r="U1074" s="28"/>
      <c r="V1074" s="28"/>
      <c r="W1074" s="28"/>
      <c r="X1074" s="28"/>
      <c r="Y1074" s="28"/>
      <c r="Z1074" s="28"/>
      <c r="AA1074" s="27"/>
      <c r="AB1074" s="27"/>
      <c r="AC1074" s="27"/>
      <c r="AL1074" s="26"/>
      <c r="AM1074" s="389" t="s">
        <v>267</v>
      </c>
      <c r="AN1074" s="617"/>
      <c r="AO1074" s="617"/>
      <c r="AP1074" s="618"/>
    </row>
    <row r="1075" spans="2:45" ht="12.75" customHeight="1">
      <c r="M1075" s="27"/>
      <c r="N1075" s="27"/>
      <c r="O1075" s="27"/>
      <c r="P1075" s="27"/>
      <c r="Q1075" s="27"/>
      <c r="R1075" s="27"/>
      <c r="S1075" s="27"/>
      <c r="T1075" s="28"/>
      <c r="U1075" s="28"/>
      <c r="V1075" s="28"/>
      <c r="W1075" s="28"/>
      <c r="X1075" s="28"/>
      <c r="Y1075" s="28"/>
      <c r="Z1075" s="28"/>
      <c r="AA1075" s="27"/>
      <c r="AB1075" s="27"/>
      <c r="AC1075" s="27"/>
      <c r="AL1075" s="26"/>
      <c r="AM1075" s="619"/>
      <c r="AN1075" s="620"/>
      <c r="AO1075" s="620"/>
      <c r="AP1075" s="621"/>
    </row>
    <row r="1076" spans="2:45" ht="12.75" customHeight="1">
      <c r="M1076" s="27"/>
      <c r="N1076" s="27"/>
      <c r="O1076" s="27"/>
      <c r="P1076" s="27"/>
      <c r="Q1076" s="27"/>
      <c r="R1076" s="27"/>
      <c r="S1076" s="27"/>
      <c r="T1076" s="27"/>
      <c r="U1076" s="27"/>
      <c r="V1076" s="27"/>
      <c r="W1076" s="27"/>
      <c r="X1076" s="27"/>
      <c r="Y1076" s="27"/>
      <c r="Z1076" s="27"/>
      <c r="AA1076" s="27"/>
      <c r="AB1076" s="27"/>
      <c r="AC1076" s="27"/>
      <c r="AL1076" s="26"/>
      <c r="AM1076" s="26"/>
      <c r="AN1076" s="270"/>
      <c r="AO1076" s="270"/>
    </row>
    <row r="1077" spans="2:45" ht="6" customHeight="1">
      <c r="M1077" s="27"/>
      <c r="N1077" s="27"/>
      <c r="O1077" s="27"/>
      <c r="P1077" s="27"/>
      <c r="Q1077" s="27"/>
      <c r="R1077" s="27"/>
      <c r="S1077" s="27"/>
      <c r="T1077" s="27"/>
      <c r="U1077" s="27"/>
      <c r="V1077" s="27"/>
      <c r="W1077" s="27"/>
      <c r="X1077" s="27"/>
      <c r="Y1077" s="27"/>
      <c r="Z1077" s="27"/>
      <c r="AA1077" s="27"/>
      <c r="AB1077" s="27"/>
      <c r="AC1077" s="27"/>
      <c r="AL1077" s="26"/>
      <c r="AM1077" s="26"/>
    </row>
    <row r="1078" spans="2:45" ht="12.75" customHeight="1">
      <c r="B1078" s="403" t="s">
        <v>2</v>
      </c>
      <c r="C1078" s="404"/>
      <c r="D1078" s="404"/>
      <c r="E1078" s="404"/>
      <c r="F1078" s="404"/>
      <c r="G1078" s="404"/>
      <c r="H1078" s="404"/>
      <c r="I1078" s="404"/>
      <c r="J1078" s="408" t="s">
        <v>10</v>
      </c>
      <c r="K1078" s="408"/>
      <c r="L1078" s="271" t="s">
        <v>3</v>
      </c>
      <c r="M1078" s="408" t="s">
        <v>11</v>
      </c>
      <c r="N1078" s="408"/>
      <c r="O1078" s="409" t="s">
        <v>12</v>
      </c>
      <c r="P1078" s="408"/>
      <c r="Q1078" s="408"/>
      <c r="R1078" s="408"/>
      <c r="S1078" s="408"/>
      <c r="T1078" s="408"/>
      <c r="U1078" s="408" t="s">
        <v>13</v>
      </c>
      <c r="V1078" s="408"/>
      <c r="W1078" s="408"/>
      <c r="AD1078" s="11"/>
      <c r="AE1078" s="11"/>
      <c r="AF1078" s="11"/>
      <c r="AG1078" s="11"/>
      <c r="AH1078" s="11"/>
      <c r="AI1078" s="11"/>
      <c r="AJ1078" s="11"/>
      <c r="AL1078" s="543">
        <f>$AL$9</f>
        <v>0</v>
      </c>
      <c r="AM1078" s="411"/>
      <c r="AN1078" s="478" t="s">
        <v>4</v>
      </c>
      <c r="AO1078" s="478"/>
      <c r="AP1078" s="411">
        <v>27</v>
      </c>
      <c r="AQ1078" s="411"/>
      <c r="AR1078" s="478" t="s">
        <v>5</v>
      </c>
      <c r="AS1078" s="481"/>
    </row>
    <row r="1079" spans="2:45" ht="13.9" customHeight="1">
      <c r="B1079" s="404"/>
      <c r="C1079" s="404"/>
      <c r="D1079" s="404"/>
      <c r="E1079" s="404"/>
      <c r="F1079" s="404"/>
      <c r="G1079" s="404"/>
      <c r="H1079" s="404"/>
      <c r="I1079" s="404"/>
      <c r="J1079" s="591">
        <f>$J$10</f>
        <v>0</v>
      </c>
      <c r="K1079" s="579">
        <f>$K$10</f>
        <v>0</v>
      </c>
      <c r="L1079" s="593">
        <f>$L$10</f>
        <v>0</v>
      </c>
      <c r="M1079" s="582">
        <f>$M$10</f>
        <v>0</v>
      </c>
      <c r="N1079" s="579">
        <f>$N$10</f>
        <v>0</v>
      </c>
      <c r="O1079" s="582">
        <f>$O$10</f>
        <v>0</v>
      </c>
      <c r="P1079" s="544">
        <f>$P$10</f>
        <v>0</v>
      </c>
      <c r="Q1079" s="544">
        <f>$Q$10</f>
        <v>0</v>
      </c>
      <c r="R1079" s="544">
        <f>$R$10</f>
        <v>0</v>
      </c>
      <c r="S1079" s="544">
        <f>$S$10</f>
        <v>0</v>
      </c>
      <c r="T1079" s="579">
        <f>$T$10</f>
        <v>0</v>
      </c>
      <c r="U1079" s="582">
        <f>$U$10</f>
        <v>0</v>
      </c>
      <c r="V1079" s="544">
        <f>$V$10</f>
        <v>0</v>
      </c>
      <c r="W1079" s="579">
        <f>$W$10</f>
        <v>0</v>
      </c>
      <c r="AD1079" s="11"/>
      <c r="AE1079" s="11"/>
      <c r="AF1079" s="11"/>
      <c r="AG1079" s="11"/>
      <c r="AH1079" s="11"/>
      <c r="AI1079" s="11"/>
      <c r="AJ1079" s="11"/>
      <c r="AL1079" s="412"/>
      <c r="AM1079" s="413"/>
      <c r="AN1079" s="479"/>
      <c r="AO1079" s="479"/>
      <c r="AP1079" s="413"/>
      <c r="AQ1079" s="413"/>
      <c r="AR1079" s="479"/>
      <c r="AS1079" s="482"/>
    </row>
    <row r="1080" spans="2:45" ht="9" customHeight="1">
      <c r="B1080" s="404"/>
      <c r="C1080" s="404"/>
      <c r="D1080" s="404"/>
      <c r="E1080" s="404"/>
      <c r="F1080" s="404"/>
      <c r="G1080" s="404"/>
      <c r="H1080" s="404"/>
      <c r="I1080" s="404"/>
      <c r="J1080" s="592"/>
      <c r="K1080" s="580"/>
      <c r="L1080" s="594"/>
      <c r="M1080" s="583"/>
      <c r="N1080" s="580"/>
      <c r="O1080" s="583"/>
      <c r="P1080" s="545"/>
      <c r="Q1080" s="545"/>
      <c r="R1080" s="545"/>
      <c r="S1080" s="545"/>
      <c r="T1080" s="580"/>
      <c r="U1080" s="583"/>
      <c r="V1080" s="545"/>
      <c r="W1080" s="580"/>
      <c r="AD1080" s="11"/>
      <c r="AE1080" s="11"/>
      <c r="AF1080" s="11"/>
      <c r="AG1080" s="11"/>
      <c r="AH1080" s="11"/>
      <c r="AI1080" s="11"/>
      <c r="AJ1080" s="11"/>
      <c r="AL1080" s="414"/>
      <c r="AM1080" s="415"/>
      <c r="AN1080" s="480"/>
      <c r="AO1080" s="480"/>
      <c r="AP1080" s="415"/>
      <c r="AQ1080" s="415"/>
      <c r="AR1080" s="480"/>
      <c r="AS1080" s="483"/>
    </row>
    <row r="1081" spans="2:45" ht="6" customHeight="1">
      <c r="B1081" s="406"/>
      <c r="C1081" s="406"/>
      <c r="D1081" s="406"/>
      <c r="E1081" s="406"/>
      <c r="F1081" s="406"/>
      <c r="G1081" s="406"/>
      <c r="H1081" s="406"/>
      <c r="I1081" s="406"/>
      <c r="J1081" s="592"/>
      <c r="K1081" s="581"/>
      <c r="L1081" s="595"/>
      <c r="M1081" s="584"/>
      <c r="N1081" s="581"/>
      <c r="O1081" s="584"/>
      <c r="P1081" s="546"/>
      <c r="Q1081" s="546"/>
      <c r="R1081" s="546"/>
      <c r="S1081" s="546"/>
      <c r="T1081" s="581"/>
      <c r="U1081" s="584"/>
      <c r="V1081" s="546"/>
      <c r="W1081" s="581"/>
    </row>
    <row r="1082" spans="2:45" ht="15" customHeight="1">
      <c r="B1082" s="457" t="s">
        <v>36</v>
      </c>
      <c r="C1082" s="458"/>
      <c r="D1082" s="458"/>
      <c r="E1082" s="458"/>
      <c r="F1082" s="458"/>
      <c r="G1082" s="458"/>
      <c r="H1082" s="458"/>
      <c r="I1082" s="459"/>
      <c r="J1082" s="457" t="s">
        <v>6</v>
      </c>
      <c r="K1082" s="458"/>
      <c r="L1082" s="458"/>
      <c r="M1082" s="458"/>
      <c r="N1082" s="466"/>
      <c r="O1082" s="469" t="s">
        <v>37</v>
      </c>
      <c r="P1082" s="458"/>
      <c r="Q1082" s="458"/>
      <c r="R1082" s="458"/>
      <c r="S1082" s="458"/>
      <c r="T1082" s="458"/>
      <c r="U1082" s="459"/>
      <c r="V1082" s="272" t="s">
        <v>348</v>
      </c>
      <c r="W1082" s="273"/>
      <c r="X1082" s="273"/>
      <c r="Y1082" s="472" t="s">
        <v>349</v>
      </c>
      <c r="Z1082" s="472"/>
      <c r="AA1082" s="472"/>
      <c r="AB1082" s="472"/>
      <c r="AC1082" s="472"/>
      <c r="AD1082" s="472"/>
      <c r="AE1082" s="472"/>
      <c r="AF1082" s="472"/>
      <c r="AG1082" s="472"/>
      <c r="AH1082" s="472"/>
      <c r="AI1082" s="273"/>
      <c r="AJ1082" s="273"/>
      <c r="AK1082" s="274"/>
      <c r="AL1082" s="596" t="s">
        <v>310</v>
      </c>
      <c r="AM1082" s="596"/>
      <c r="AN1082" s="473" t="s">
        <v>350</v>
      </c>
      <c r="AO1082" s="473"/>
      <c r="AP1082" s="473"/>
      <c r="AQ1082" s="473"/>
      <c r="AR1082" s="473"/>
      <c r="AS1082" s="474"/>
    </row>
    <row r="1083" spans="2:45" ht="13.9" customHeight="1">
      <c r="B1083" s="460"/>
      <c r="C1083" s="461"/>
      <c r="D1083" s="461"/>
      <c r="E1083" s="461"/>
      <c r="F1083" s="461"/>
      <c r="G1083" s="461"/>
      <c r="H1083" s="461"/>
      <c r="I1083" s="462"/>
      <c r="J1083" s="460"/>
      <c r="K1083" s="461"/>
      <c r="L1083" s="461"/>
      <c r="M1083" s="461"/>
      <c r="N1083" s="467"/>
      <c r="O1083" s="470"/>
      <c r="P1083" s="461"/>
      <c r="Q1083" s="461"/>
      <c r="R1083" s="461"/>
      <c r="S1083" s="461"/>
      <c r="T1083" s="461"/>
      <c r="U1083" s="462"/>
      <c r="V1083" s="420" t="s">
        <v>7</v>
      </c>
      <c r="W1083" s="421"/>
      <c r="X1083" s="421"/>
      <c r="Y1083" s="422"/>
      <c r="Z1083" s="426" t="s">
        <v>16</v>
      </c>
      <c r="AA1083" s="427"/>
      <c r="AB1083" s="427"/>
      <c r="AC1083" s="428"/>
      <c r="AD1083" s="432" t="s">
        <v>17</v>
      </c>
      <c r="AE1083" s="433"/>
      <c r="AF1083" s="433"/>
      <c r="AG1083" s="434"/>
      <c r="AH1083" s="660" t="s">
        <v>60</v>
      </c>
      <c r="AI1083" s="478"/>
      <c r="AJ1083" s="478"/>
      <c r="AK1083" s="481"/>
      <c r="AL1083" s="597" t="s">
        <v>38</v>
      </c>
      <c r="AM1083" s="597"/>
      <c r="AN1083" s="448" t="s">
        <v>19</v>
      </c>
      <c r="AO1083" s="449"/>
      <c r="AP1083" s="449"/>
      <c r="AQ1083" s="449"/>
      <c r="AR1083" s="450"/>
      <c r="AS1083" s="451"/>
    </row>
    <row r="1084" spans="2:45" ht="13.9" customHeight="1">
      <c r="B1084" s="463"/>
      <c r="C1084" s="464"/>
      <c r="D1084" s="464"/>
      <c r="E1084" s="464"/>
      <c r="F1084" s="464"/>
      <c r="G1084" s="464"/>
      <c r="H1084" s="464"/>
      <c r="I1084" s="465"/>
      <c r="J1084" s="463"/>
      <c r="K1084" s="464"/>
      <c r="L1084" s="464"/>
      <c r="M1084" s="464"/>
      <c r="N1084" s="468"/>
      <c r="O1084" s="471"/>
      <c r="P1084" s="464"/>
      <c r="Q1084" s="464"/>
      <c r="R1084" s="464"/>
      <c r="S1084" s="464"/>
      <c r="T1084" s="464"/>
      <c r="U1084" s="465"/>
      <c r="V1084" s="423"/>
      <c r="W1084" s="424"/>
      <c r="X1084" s="424"/>
      <c r="Y1084" s="425"/>
      <c r="Z1084" s="429"/>
      <c r="AA1084" s="430"/>
      <c r="AB1084" s="430"/>
      <c r="AC1084" s="431"/>
      <c r="AD1084" s="435"/>
      <c r="AE1084" s="436"/>
      <c r="AF1084" s="436"/>
      <c r="AG1084" s="437"/>
      <c r="AH1084" s="661"/>
      <c r="AI1084" s="480"/>
      <c r="AJ1084" s="480"/>
      <c r="AK1084" s="483"/>
      <c r="AL1084" s="598"/>
      <c r="AM1084" s="598"/>
      <c r="AN1084" s="454"/>
      <c r="AO1084" s="454"/>
      <c r="AP1084" s="454"/>
      <c r="AQ1084" s="454"/>
      <c r="AR1084" s="454"/>
      <c r="AS1084" s="455"/>
    </row>
    <row r="1085" spans="2:45" ht="18" customHeight="1">
      <c r="B1085" s="653" t="e">
        <f>'報告書（事業主控）記載用'!#REF!</f>
        <v>#REF!</v>
      </c>
      <c r="C1085" s="654"/>
      <c r="D1085" s="654"/>
      <c r="E1085" s="654"/>
      <c r="F1085" s="654"/>
      <c r="G1085" s="654"/>
      <c r="H1085" s="654"/>
      <c r="I1085" s="655"/>
      <c r="J1085" s="653" t="e">
        <f>'報告書（事業主控）記載用'!#REF!</f>
        <v>#REF!</v>
      </c>
      <c r="K1085" s="654"/>
      <c r="L1085" s="654"/>
      <c r="M1085" s="654"/>
      <c r="N1085" s="656"/>
      <c r="O1085" s="277" t="e">
        <f>'報告書（事業主控）記載用'!#REF!</f>
        <v>#REF!</v>
      </c>
      <c r="P1085" s="278" t="s">
        <v>31</v>
      </c>
      <c r="Q1085" s="277" t="e">
        <f>'報告書（事業主控）記載用'!#REF!</f>
        <v>#REF!</v>
      </c>
      <c r="R1085" s="278" t="s">
        <v>32</v>
      </c>
      <c r="S1085" s="277" t="e">
        <f>'報告書（事業主控）記載用'!#REF!</f>
        <v>#REF!</v>
      </c>
      <c r="T1085" s="506" t="s">
        <v>33</v>
      </c>
      <c r="U1085" s="506"/>
      <c r="V1085" s="633" t="e">
        <f>'報告書（事業主控）記載用'!#REF!</f>
        <v>#REF!</v>
      </c>
      <c r="W1085" s="634"/>
      <c r="X1085" s="634"/>
      <c r="Y1085" s="279" t="s">
        <v>8</v>
      </c>
      <c r="Z1085" s="285"/>
      <c r="AA1085" s="286"/>
      <c r="AB1085" s="286"/>
      <c r="AC1085" s="279" t="s">
        <v>8</v>
      </c>
      <c r="AD1085" s="285"/>
      <c r="AE1085" s="286"/>
      <c r="AF1085" s="286"/>
      <c r="AG1085" s="279" t="s">
        <v>8</v>
      </c>
      <c r="AH1085" s="657" t="e">
        <f>'報告書（事業主控）記載用'!#REF!</f>
        <v>#REF!</v>
      </c>
      <c r="AI1085" s="658"/>
      <c r="AJ1085" s="658"/>
      <c r="AK1085" s="659"/>
      <c r="AL1085" s="285"/>
      <c r="AM1085" s="287"/>
      <c r="AN1085" s="630" t="e">
        <f>'報告書（事業主控）記載用'!#REF!</f>
        <v>#REF!</v>
      </c>
      <c r="AO1085" s="631"/>
      <c r="AP1085" s="631"/>
      <c r="AQ1085" s="631"/>
      <c r="AR1085" s="631"/>
      <c r="AS1085" s="282" t="s">
        <v>8</v>
      </c>
    </row>
    <row r="1086" spans="2:45" ht="18" customHeight="1">
      <c r="B1086" s="647"/>
      <c r="C1086" s="648"/>
      <c r="D1086" s="648"/>
      <c r="E1086" s="648"/>
      <c r="F1086" s="648"/>
      <c r="G1086" s="648"/>
      <c r="H1086" s="648"/>
      <c r="I1086" s="649"/>
      <c r="J1086" s="647"/>
      <c r="K1086" s="648"/>
      <c r="L1086" s="648"/>
      <c r="M1086" s="648"/>
      <c r="N1086" s="651"/>
      <c r="O1086" s="33" t="e">
        <f>'報告書（事業主控）記載用'!#REF!</f>
        <v>#REF!</v>
      </c>
      <c r="P1086" s="237" t="s">
        <v>31</v>
      </c>
      <c r="Q1086" s="33" t="e">
        <f>'報告書（事業主控）記載用'!#REF!</f>
        <v>#REF!</v>
      </c>
      <c r="R1086" s="237" t="s">
        <v>32</v>
      </c>
      <c r="S1086" s="33" t="e">
        <f>'報告書（事業主控）記載用'!#REF!</f>
        <v>#REF!</v>
      </c>
      <c r="T1086" s="652" t="s">
        <v>34</v>
      </c>
      <c r="U1086" s="652"/>
      <c r="V1086" s="623" t="e">
        <f>'報告書（事業主控）記載用'!#REF!</f>
        <v>#REF!</v>
      </c>
      <c r="W1086" s="624"/>
      <c r="X1086" s="624"/>
      <c r="Y1086" s="624"/>
      <c r="Z1086" s="623" t="e">
        <f>'報告書（事業主控）記載用'!#REF!</f>
        <v>#REF!</v>
      </c>
      <c r="AA1086" s="624"/>
      <c r="AB1086" s="624"/>
      <c r="AC1086" s="624"/>
      <c r="AD1086" s="623" t="e">
        <f>'報告書（事業主控）記載用'!#REF!</f>
        <v>#REF!</v>
      </c>
      <c r="AE1086" s="624"/>
      <c r="AF1086" s="624"/>
      <c r="AG1086" s="624"/>
      <c r="AH1086" s="623" t="e">
        <f>'報告書（事業主控）記載用'!#REF!</f>
        <v>#REF!</v>
      </c>
      <c r="AI1086" s="624"/>
      <c r="AJ1086" s="624"/>
      <c r="AK1086" s="626"/>
      <c r="AL1086" s="494" t="e">
        <f>'報告書（事業主控）記載用'!#REF!</f>
        <v>#REF!</v>
      </c>
      <c r="AM1086" s="625"/>
      <c r="AN1086" s="623" t="e">
        <f>'報告書（事業主控）記載用'!#REF!</f>
        <v>#REF!</v>
      </c>
      <c r="AO1086" s="624"/>
      <c r="AP1086" s="624"/>
      <c r="AQ1086" s="624"/>
      <c r="AR1086" s="624"/>
      <c r="AS1086" s="240"/>
    </row>
    <row r="1087" spans="2:45" ht="18" customHeight="1">
      <c r="B1087" s="644" t="e">
        <f>'報告書（事業主控）記載用'!#REF!</f>
        <v>#REF!</v>
      </c>
      <c r="C1087" s="645"/>
      <c r="D1087" s="645"/>
      <c r="E1087" s="645"/>
      <c r="F1087" s="645"/>
      <c r="G1087" s="645"/>
      <c r="H1087" s="645"/>
      <c r="I1087" s="646"/>
      <c r="J1087" s="644" t="e">
        <f>'報告書（事業主控）記載用'!#REF!</f>
        <v>#REF!</v>
      </c>
      <c r="K1087" s="645"/>
      <c r="L1087" s="645"/>
      <c r="M1087" s="645"/>
      <c r="N1087" s="650"/>
      <c r="O1087" s="32" t="e">
        <f>'報告書（事業主控）記載用'!#REF!</f>
        <v>#REF!</v>
      </c>
      <c r="P1087" s="11" t="s">
        <v>31</v>
      </c>
      <c r="Q1087" s="32" t="e">
        <f>'報告書（事業主控）記載用'!#REF!</f>
        <v>#REF!</v>
      </c>
      <c r="R1087" s="11" t="s">
        <v>32</v>
      </c>
      <c r="S1087" s="32" t="e">
        <f>'報告書（事業主控）記載用'!#REF!</f>
        <v>#REF!</v>
      </c>
      <c r="T1087" s="512" t="s">
        <v>33</v>
      </c>
      <c r="U1087" s="512"/>
      <c r="V1087" s="633" t="e">
        <f>'報告書（事業主控）記載用'!#REF!</f>
        <v>#REF!</v>
      </c>
      <c r="W1087" s="634"/>
      <c r="X1087" s="634"/>
      <c r="Y1087" s="284"/>
      <c r="Z1087" s="285"/>
      <c r="AA1087" s="286"/>
      <c r="AB1087" s="286"/>
      <c r="AC1087" s="284"/>
      <c r="AD1087" s="285"/>
      <c r="AE1087" s="286"/>
      <c r="AF1087" s="286"/>
      <c r="AG1087" s="284"/>
      <c r="AH1087" s="630" t="e">
        <f>'報告書（事業主控）記載用'!#REF!</f>
        <v>#REF!</v>
      </c>
      <c r="AI1087" s="631"/>
      <c r="AJ1087" s="631"/>
      <c r="AK1087" s="632"/>
      <c r="AL1087" s="285"/>
      <c r="AM1087" s="287"/>
      <c r="AN1087" s="630" t="e">
        <f>'報告書（事業主控）記載用'!#REF!</f>
        <v>#REF!</v>
      </c>
      <c r="AO1087" s="631"/>
      <c r="AP1087" s="631"/>
      <c r="AQ1087" s="631"/>
      <c r="AR1087" s="631"/>
      <c r="AS1087" s="288"/>
    </row>
    <row r="1088" spans="2:45" ht="18" customHeight="1">
      <c r="B1088" s="647"/>
      <c r="C1088" s="648"/>
      <c r="D1088" s="648"/>
      <c r="E1088" s="648"/>
      <c r="F1088" s="648"/>
      <c r="G1088" s="648"/>
      <c r="H1088" s="648"/>
      <c r="I1088" s="649"/>
      <c r="J1088" s="647"/>
      <c r="K1088" s="648"/>
      <c r="L1088" s="648"/>
      <c r="M1088" s="648"/>
      <c r="N1088" s="651"/>
      <c r="O1088" s="33" t="e">
        <f>'報告書（事業主控）記載用'!#REF!</f>
        <v>#REF!</v>
      </c>
      <c r="P1088" s="237" t="s">
        <v>31</v>
      </c>
      <c r="Q1088" s="33" t="e">
        <f>'報告書（事業主控）記載用'!#REF!</f>
        <v>#REF!</v>
      </c>
      <c r="R1088" s="237" t="s">
        <v>32</v>
      </c>
      <c r="S1088" s="33" t="e">
        <f>'報告書（事業主控）記載用'!#REF!</f>
        <v>#REF!</v>
      </c>
      <c r="T1088" s="652" t="s">
        <v>34</v>
      </c>
      <c r="U1088" s="652"/>
      <c r="V1088" s="627" t="e">
        <f>'報告書（事業主控）記載用'!#REF!</f>
        <v>#REF!</v>
      </c>
      <c r="W1088" s="628"/>
      <c r="X1088" s="628"/>
      <c r="Y1088" s="628"/>
      <c r="Z1088" s="627" t="e">
        <f>'報告書（事業主控）記載用'!#REF!</f>
        <v>#REF!</v>
      </c>
      <c r="AA1088" s="628"/>
      <c r="AB1088" s="628"/>
      <c r="AC1088" s="628"/>
      <c r="AD1088" s="627" t="e">
        <f>'報告書（事業主控）記載用'!#REF!</f>
        <v>#REF!</v>
      </c>
      <c r="AE1088" s="628"/>
      <c r="AF1088" s="628"/>
      <c r="AG1088" s="628"/>
      <c r="AH1088" s="627" t="e">
        <f>'報告書（事業主控）記載用'!#REF!</f>
        <v>#REF!</v>
      </c>
      <c r="AI1088" s="628"/>
      <c r="AJ1088" s="628"/>
      <c r="AK1088" s="629"/>
      <c r="AL1088" s="494" t="e">
        <f>'報告書（事業主控）記載用'!#REF!</f>
        <v>#REF!</v>
      </c>
      <c r="AM1088" s="625"/>
      <c r="AN1088" s="623" t="e">
        <f>'報告書（事業主控）記載用'!#REF!</f>
        <v>#REF!</v>
      </c>
      <c r="AO1088" s="624"/>
      <c r="AP1088" s="624"/>
      <c r="AQ1088" s="624"/>
      <c r="AR1088" s="624"/>
      <c r="AS1088" s="240"/>
    </row>
    <row r="1089" spans="2:45" ht="18" customHeight="1">
      <c r="B1089" s="644" t="e">
        <f>'報告書（事業主控）記載用'!#REF!</f>
        <v>#REF!</v>
      </c>
      <c r="C1089" s="645"/>
      <c r="D1089" s="645"/>
      <c r="E1089" s="645"/>
      <c r="F1089" s="645"/>
      <c r="G1089" s="645"/>
      <c r="H1089" s="645"/>
      <c r="I1089" s="646"/>
      <c r="J1089" s="644" t="e">
        <f>'報告書（事業主控）記載用'!#REF!</f>
        <v>#REF!</v>
      </c>
      <c r="K1089" s="645"/>
      <c r="L1089" s="645"/>
      <c r="M1089" s="645"/>
      <c r="N1089" s="650"/>
      <c r="O1089" s="32" t="e">
        <f>'報告書（事業主控）記載用'!#REF!</f>
        <v>#REF!</v>
      </c>
      <c r="P1089" s="11" t="s">
        <v>31</v>
      </c>
      <c r="Q1089" s="32" t="e">
        <f>'報告書（事業主控）記載用'!#REF!</f>
        <v>#REF!</v>
      </c>
      <c r="R1089" s="11" t="s">
        <v>32</v>
      </c>
      <c r="S1089" s="32" t="e">
        <f>'報告書（事業主控）記載用'!#REF!</f>
        <v>#REF!</v>
      </c>
      <c r="T1089" s="512" t="s">
        <v>33</v>
      </c>
      <c r="U1089" s="512"/>
      <c r="V1089" s="633" t="e">
        <f>'報告書（事業主控）記載用'!#REF!</f>
        <v>#REF!</v>
      </c>
      <c r="W1089" s="634"/>
      <c r="X1089" s="634"/>
      <c r="Y1089" s="284"/>
      <c r="Z1089" s="285"/>
      <c r="AA1089" s="286"/>
      <c r="AB1089" s="286"/>
      <c r="AC1089" s="284"/>
      <c r="AD1089" s="285"/>
      <c r="AE1089" s="286"/>
      <c r="AF1089" s="286"/>
      <c r="AG1089" s="284"/>
      <c r="AH1089" s="630" t="e">
        <f>'報告書（事業主控）記載用'!#REF!</f>
        <v>#REF!</v>
      </c>
      <c r="AI1089" s="631"/>
      <c r="AJ1089" s="631"/>
      <c r="AK1089" s="632"/>
      <c r="AL1089" s="285"/>
      <c r="AM1089" s="287"/>
      <c r="AN1089" s="630" t="e">
        <f>'報告書（事業主控）記載用'!#REF!</f>
        <v>#REF!</v>
      </c>
      <c r="AO1089" s="631"/>
      <c r="AP1089" s="631"/>
      <c r="AQ1089" s="631"/>
      <c r="AR1089" s="631"/>
      <c r="AS1089" s="288"/>
    </row>
    <row r="1090" spans="2:45" ht="18" customHeight="1">
      <c r="B1090" s="647"/>
      <c r="C1090" s="648"/>
      <c r="D1090" s="648"/>
      <c r="E1090" s="648"/>
      <c r="F1090" s="648"/>
      <c r="G1090" s="648"/>
      <c r="H1090" s="648"/>
      <c r="I1090" s="649"/>
      <c r="J1090" s="647"/>
      <c r="K1090" s="648"/>
      <c r="L1090" s="648"/>
      <c r="M1090" s="648"/>
      <c r="N1090" s="651"/>
      <c r="O1090" s="33" t="e">
        <f>'報告書（事業主控）記載用'!#REF!</f>
        <v>#REF!</v>
      </c>
      <c r="P1090" s="237" t="s">
        <v>31</v>
      </c>
      <c r="Q1090" s="33" t="e">
        <f>'報告書（事業主控）記載用'!#REF!</f>
        <v>#REF!</v>
      </c>
      <c r="R1090" s="237" t="s">
        <v>32</v>
      </c>
      <c r="S1090" s="33" t="e">
        <f>'報告書（事業主控）記載用'!#REF!</f>
        <v>#REF!</v>
      </c>
      <c r="T1090" s="652" t="s">
        <v>34</v>
      </c>
      <c r="U1090" s="652"/>
      <c r="V1090" s="627" t="e">
        <f>'報告書（事業主控）記載用'!#REF!</f>
        <v>#REF!</v>
      </c>
      <c r="W1090" s="628"/>
      <c r="X1090" s="628"/>
      <c r="Y1090" s="628"/>
      <c r="Z1090" s="627" t="e">
        <f>'報告書（事業主控）記載用'!#REF!</f>
        <v>#REF!</v>
      </c>
      <c r="AA1090" s="628"/>
      <c r="AB1090" s="628"/>
      <c r="AC1090" s="628"/>
      <c r="AD1090" s="627" t="e">
        <f>'報告書（事業主控）記載用'!#REF!</f>
        <v>#REF!</v>
      </c>
      <c r="AE1090" s="628"/>
      <c r="AF1090" s="628"/>
      <c r="AG1090" s="628"/>
      <c r="AH1090" s="627" t="e">
        <f>'報告書（事業主控）記載用'!#REF!</f>
        <v>#REF!</v>
      </c>
      <c r="AI1090" s="628"/>
      <c r="AJ1090" s="628"/>
      <c r="AK1090" s="629"/>
      <c r="AL1090" s="494" t="e">
        <f>'報告書（事業主控）記載用'!#REF!</f>
        <v>#REF!</v>
      </c>
      <c r="AM1090" s="625"/>
      <c r="AN1090" s="623" t="e">
        <f>'報告書（事業主控）記載用'!#REF!</f>
        <v>#REF!</v>
      </c>
      <c r="AO1090" s="624"/>
      <c r="AP1090" s="624"/>
      <c r="AQ1090" s="624"/>
      <c r="AR1090" s="624"/>
      <c r="AS1090" s="240"/>
    </row>
    <row r="1091" spans="2:45" ht="18" customHeight="1">
      <c r="B1091" s="644" t="e">
        <f>'報告書（事業主控）記載用'!#REF!</f>
        <v>#REF!</v>
      </c>
      <c r="C1091" s="645"/>
      <c r="D1091" s="645"/>
      <c r="E1091" s="645"/>
      <c r="F1091" s="645"/>
      <c r="G1091" s="645"/>
      <c r="H1091" s="645"/>
      <c r="I1091" s="646"/>
      <c r="J1091" s="644" t="e">
        <f>'報告書（事業主控）記載用'!#REF!</f>
        <v>#REF!</v>
      </c>
      <c r="K1091" s="645"/>
      <c r="L1091" s="645"/>
      <c r="M1091" s="645"/>
      <c r="N1091" s="650"/>
      <c r="O1091" s="32" t="e">
        <f>'報告書（事業主控）記載用'!#REF!</f>
        <v>#REF!</v>
      </c>
      <c r="P1091" s="11" t="s">
        <v>31</v>
      </c>
      <c r="Q1091" s="32" t="e">
        <f>'報告書（事業主控）記載用'!#REF!</f>
        <v>#REF!</v>
      </c>
      <c r="R1091" s="11" t="s">
        <v>32</v>
      </c>
      <c r="S1091" s="32" t="e">
        <f>'報告書（事業主控）記載用'!#REF!</f>
        <v>#REF!</v>
      </c>
      <c r="T1091" s="512" t="s">
        <v>33</v>
      </c>
      <c r="U1091" s="512"/>
      <c r="V1091" s="633" t="e">
        <f>'報告書（事業主控）記載用'!#REF!</f>
        <v>#REF!</v>
      </c>
      <c r="W1091" s="634"/>
      <c r="X1091" s="634"/>
      <c r="Y1091" s="284"/>
      <c r="Z1091" s="285"/>
      <c r="AA1091" s="286"/>
      <c r="AB1091" s="286"/>
      <c r="AC1091" s="284"/>
      <c r="AD1091" s="285"/>
      <c r="AE1091" s="286"/>
      <c r="AF1091" s="286"/>
      <c r="AG1091" s="284"/>
      <c r="AH1091" s="630" t="e">
        <f>'報告書（事業主控）記載用'!#REF!</f>
        <v>#REF!</v>
      </c>
      <c r="AI1091" s="631"/>
      <c r="AJ1091" s="631"/>
      <c r="AK1091" s="632"/>
      <c r="AL1091" s="285"/>
      <c r="AM1091" s="287"/>
      <c r="AN1091" s="630" t="e">
        <f>'報告書（事業主控）記載用'!#REF!</f>
        <v>#REF!</v>
      </c>
      <c r="AO1091" s="631"/>
      <c r="AP1091" s="631"/>
      <c r="AQ1091" s="631"/>
      <c r="AR1091" s="631"/>
      <c r="AS1091" s="288"/>
    </row>
    <row r="1092" spans="2:45" ht="18" customHeight="1">
      <c r="B1092" s="647"/>
      <c r="C1092" s="648"/>
      <c r="D1092" s="648"/>
      <c r="E1092" s="648"/>
      <c r="F1092" s="648"/>
      <c r="G1092" s="648"/>
      <c r="H1092" s="648"/>
      <c r="I1092" s="649"/>
      <c r="J1092" s="647"/>
      <c r="K1092" s="648"/>
      <c r="L1092" s="648"/>
      <c r="M1092" s="648"/>
      <c r="N1092" s="651"/>
      <c r="O1092" s="33" t="e">
        <f>'報告書（事業主控）記載用'!#REF!</f>
        <v>#REF!</v>
      </c>
      <c r="P1092" s="237" t="s">
        <v>31</v>
      </c>
      <c r="Q1092" s="33" t="e">
        <f>'報告書（事業主控）記載用'!#REF!</f>
        <v>#REF!</v>
      </c>
      <c r="R1092" s="237" t="s">
        <v>32</v>
      </c>
      <c r="S1092" s="33" t="e">
        <f>'報告書（事業主控）記載用'!#REF!</f>
        <v>#REF!</v>
      </c>
      <c r="T1092" s="652" t="s">
        <v>34</v>
      </c>
      <c r="U1092" s="652"/>
      <c r="V1092" s="627" t="e">
        <f>'報告書（事業主控）記載用'!#REF!</f>
        <v>#REF!</v>
      </c>
      <c r="W1092" s="628"/>
      <c r="X1092" s="628"/>
      <c r="Y1092" s="628"/>
      <c r="Z1092" s="627" t="e">
        <f>'報告書（事業主控）記載用'!#REF!</f>
        <v>#REF!</v>
      </c>
      <c r="AA1092" s="628"/>
      <c r="AB1092" s="628"/>
      <c r="AC1092" s="628"/>
      <c r="AD1092" s="627" t="e">
        <f>'報告書（事業主控）記載用'!#REF!</f>
        <v>#REF!</v>
      </c>
      <c r="AE1092" s="628"/>
      <c r="AF1092" s="628"/>
      <c r="AG1092" s="628"/>
      <c r="AH1092" s="627" t="e">
        <f>'報告書（事業主控）記載用'!#REF!</f>
        <v>#REF!</v>
      </c>
      <c r="AI1092" s="628"/>
      <c r="AJ1092" s="628"/>
      <c r="AK1092" s="629"/>
      <c r="AL1092" s="494" t="e">
        <f>'報告書（事業主控）記載用'!#REF!</f>
        <v>#REF!</v>
      </c>
      <c r="AM1092" s="625"/>
      <c r="AN1092" s="623" t="e">
        <f>'報告書（事業主控）記載用'!#REF!</f>
        <v>#REF!</v>
      </c>
      <c r="AO1092" s="624"/>
      <c r="AP1092" s="624"/>
      <c r="AQ1092" s="624"/>
      <c r="AR1092" s="624"/>
      <c r="AS1092" s="240"/>
    </row>
    <row r="1093" spans="2:45" ht="18" customHeight="1">
      <c r="B1093" s="644" t="e">
        <f>'報告書（事業主控）記載用'!#REF!</f>
        <v>#REF!</v>
      </c>
      <c r="C1093" s="645"/>
      <c r="D1093" s="645"/>
      <c r="E1093" s="645"/>
      <c r="F1093" s="645"/>
      <c r="G1093" s="645"/>
      <c r="H1093" s="645"/>
      <c r="I1093" s="646"/>
      <c r="J1093" s="644" t="e">
        <f>'報告書（事業主控）記載用'!#REF!</f>
        <v>#REF!</v>
      </c>
      <c r="K1093" s="645"/>
      <c r="L1093" s="645"/>
      <c r="M1093" s="645"/>
      <c r="N1093" s="650"/>
      <c r="O1093" s="32" t="e">
        <f>'報告書（事業主控）記載用'!#REF!</f>
        <v>#REF!</v>
      </c>
      <c r="P1093" s="11" t="s">
        <v>31</v>
      </c>
      <c r="Q1093" s="32" t="e">
        <f>'報告書（事業主控）記載用'!#REF!</f>
        <v>#REF!</v>
      </c>
      <c r="R1093" s="11" t="s">
        <v>32</v>
      </c>
      <c r="S1093" s="32" t="e">
        <f>'報告書（事業主控）記載用'!#REF!</f>
        <v>#REF!</v>
      </c>
      <c r="T1093" s="512" t="s">
        <v>33</v>
      </c>
      <c r="U1093" s="512"/>
      <c r="V1093" s="633" t="e">
        <f>'報告書（事業主控）記載用'!#REF!</f>
        <v>#REF!</v>
      </c>
      <c r="W1093" s="634"/>
      <c r="X1093" s="634"/>
      <c r="Y1093" s="284"/>
      <c r="Z1093" s="285"/>
      <c r="AA1093" s="286"/>
      <c r="AB1093" s="286"/>
      <c r="AC1093" s="284"/>
      <c r="AD1093" s="285"/>
      <c r="AE1093" s="286"/>
      <c r="AF1093" s="286"/>
      <c r="AG1093" s="284"/>
      <c r="AH1093" s="630" t="e">
        <f>'報告書（事業主控）記載用'!#REF!</f>
        <v>#REF!</v>
      </c>
      <c r="AI1093" s="631"/>
      <c r="AJ1093" s="631"/>
      <c r="AK1093" s="632"/>
      <c r="AL1093" s="285"/>
      <c r="AM1093" s="287"/>
      <c r="AN1093" s="630" t="e">
        <f>'報告書（事業主控）記載用'!#REF!</f>
        <v>#REF!</v>
      </c>
      <c r="AO1093" s="631"/>
      <c r="AP1093" s="631"/>
      <c r="AQ1093" s="631"/>
      <c r="AR1093" s="631"/>
      <c r="AS1093" s="288"/>
    </row>
    <row r="1094" spans="2:45" ht="18" customHeight="1">
      <c r="B1094" s="647"/>
      <c r="C1094" s="648"/>
      <c r="D1094" s="648"/>
      <c r="E1094" s="648"/>
      <c r="F1094" s="648"/>
      <c r="G1094" s="648"/>
      <c r="H1094" s="648"/>
      <c r="I1094" s="649"/>
      <c r="J1094" s="647"/>
      <c r="K1094" s="648"/>
      <c r="L1094" s="648"/>
      <c r="M1094" s="648"/>
      <c r="N1094" s="651"/>
      <c r="O1094" s="33" t="e">
        <f>'報告書（事業主控）記載用'!#REF!</f>
        <v>#REF!</v>
      </c>
      <c r="P1094" s="237" t="s">
        <v>31</v>
      </c>
      <c r="Q1094" s="33" t="e">
        <f>'報告書（事業主控）記載用'!#REF!</f>
        <v>#REF!</v>
      </c>
      <c r="R1094" s="237" t="s">
        <v>32</v>
      </c>
      <c r="S1094" s="33" t="e">
        <f>'報告書（事業主控）記載用'!#REF!</f>
        <v>#REF!</v>
      </c>
      <c r="T1094" s="652" t="s">
        <v>34</v>
      </c>
      <c r="U1094" s="652"/>
      <c r="V1094" s="627" t="e">
        <f>'報告書（事業主控）記載用'!#REF!</f>
        <v>#REF!</v>
      </c>
      <c r="W1094" s="628"/>
      <c r="X1094" s="628"/>
      <c r="Y1094" s="628"/>
      <c r="Z1094" s="627" t="e">
        <f>'報告書（事業主控）記載用'!#REF!</f>
        <v>#REF!</v>
      </c>
      <c r="AA1094" s="628"/>
      <c r="AB1094" s="628"/>
      <c r="AC1094" s="628"/>
      <c r="AD1094" s="627" t="e">
        <f>'報告書（事業主控）記載用'!#REF!</f>
        <v>#REF!</v>
      </c>
      <c r="AE1094" s="628"/>
      <c r="AF1094" s="628"/>
      <c r="AG1094" s="628"/>
      <c r="AH1094" s="627" t="e">
        <f>'報告書（事業主控）記載用'!#REF!</f>
        <v>#REF!</v>
      </c>
      <c r="AI1094" s="628"/>
      <c r="AJ1094" s="628"/>
      <c r="AK1094" s="629"/>
      <c r="AL1094" s="494" t="e">
        <f>'報告書（事業主控）記載用'!#REF!</f>
        <v>#REF!</v>
      </c>
      <c r="AM1094" s="625"/>
      <c r="AN1094" s="623" t="e">
        <f>'報告書（事業主控）記載用'!#REF!</f>
        <v>#REF!</v>
      </c>
      <c r="AO1094" s="624"/>
      <c r="AP1094" s="624"/>
      <c r="AQ1094" s="624"/>
      <c r="AR1094" s="624"/>
      <c r="AS1094" s="240"/>
    </row>
    <row r="1095" spans="2:45" ht="18" customHeight="1">
      <c r="B1095" s="644" t="e">
        <f>'報告書（事業主控）記載用'!#REF!</f>
        <v>#REF!</v>
      </c>
      <c r="C1095" s="645"/>
      <c r="D1095" s="645"/>
      <c r="E1095" s="645"/>
      <c r="F1095" s="645"/>
      <c r="G1095" s="645"/>
      <c r="H1095" s="645"/>
      <c r="I1095" s="646"/>
      <c r="J1095" s="644" t="e">
        <f>'報告書（事業主控）記載用'!#REF!</f>
        <v>#REF!</v>
      </c>
      <c r="K1095" s="645"/>
      <c r="L1095" s="645"/>
      <c r="M1095" s="645"/>
      <c r="N1095" s="650"/>
      <c r="O1095" s="32" t="e">
        <f>'報告書（事業主控）記載用'!#REF!</f>
        <v>#REF!</v>
      </c>
      <c r="P1095" s="11" t="s">
        <v>31</v>
      </c>
      <c r="Q1095" s="32" t="e">
        <f>'報告書（事業主控）記載用'!#REF!</f>
        <v>#REF!</v>
      </c>
      <c r="R1095" s="11" t="s">
        <v>32</v>
      </c>
      <c r="S1095" s="32" t="e">
        <f>'報告書（事業主控）記載用'!#REF!</f>
        <v>#REF!</v>
      </c>
      <c r="T1095" s="512" t="s">
        <v>33</v>
      </c>
      <c r="U1095" s="512"/>
      <c r="V1095" s="633" t="e">
        <f>'報告書（事業主控）記載用'!#REF!</f>
        <v>#REF!</v>
      </c>
      <c r="W1095" s="634"/>
      <c r="X1095" s="634"/>
      <c r="Y1095" s="284"/>
      <c r="Z1095" s="285"/>
      <c r="AA1095" s="286"/>
      <c r="AB1095" s="286"/>
      <c r="AC1095" s="284"/>
      <c r="AD1095" s="285"/>
      <c r="AE1095" s="286"/>
      <c r="AF1095" s="286"/>
      <c r="AG1095" s="284"/>
      <c r="AH1095" s="630" t="e">
        <f>'報告書（事業主控）記載用'!#REF!</f>
        <v>#REF!</v>
      </c>
      <c r="AI1095" s="631"/>
      <c r="AJ1095" s="631"/>
      <c r="AK1095" s="632"/>
      <c r="AL1095" s="285"/>
      <c r="AM1095" s="287"/>
      <c r="AN1095" s="630" t="e">
        <f>'報告書（事業主控）記載用'!#REF!</f>
        <v>#REF!</v>
      </c>
      <c r="AO1095" s="631"/>
      <c r="AP1095" s="631"/>
      <c r="AQ1095" s="631"/>
      <c r="AR1095" s="631"/>
      <c r="AS1095" s="288"/>
    </row>
    <row r="1096" spans="2:45" ht="18" customHeight="1">
      <c r="B1096" s="647"/>
      <c r="C1096" s="648"/>
      <c r="D1096" s="648"/>
      <c r="E1096" s="648"/>
      <c r="F1096" s="648"/>
      <c r="G1096" s="648"/>
      <c r="H1096" s="648"/>
      <c r="I1096" s="649"/>
      <c r="J1096" s="647"/>
      <c r="K1096" s="648"/>
      <c r="L1096" s="648"/>
      <c r="M1096" s="648"/>
      <c r="N1096" s="651"/>
      <c r="O1096" s="33" t="e">
        <f>'報告書（事業主控）記載用'!#REF!</f>
        <v>#REF!</v>
      </c>
      <c r="P1096" s="237" t="s">
        <v>31</v>
      </c>
      <c r="Q1096" s="33" t="e">
        <f>'報告書（事業主控）記載用'!#REF!</f>
        <v>#REF!</v>
      </c>
      <c r="R1096" s="237" t="s">
        <v>32</v>
      </c>
      <c r="S1096" s="33" t="e">
        <f>'報告書（事業主控）記載用'!#REF!</f>
        <v>#REF!</v>
      </c>
      <c r="T1096" s="652" t="s">
        <v>34</v>
      </c>
      <c r="U1096" s="652"/>
      <c r="V1096" s="627" t="e">
        <f>'報告書（事業主控）記載用'!#REF!</f>
        <v>#REF!</v>
      </c>
      <c r="W1096" s="628"/>
      <c r="X1096" s="628"/>
      <c r="Y1096" s="628"/>
      <c r="Z1096" s="627" t="e">
        <f>'報告書（事業主控）記載用'!#REF!</f>
        <v>#REF!</v>
      </c>
      <c r="AA1096" s="628"/>
      <c r="AB1096" s="628"/>
      <c r="AC1096" s="628"/>
      <c r="AD1096" s="627" t="e">
        <f>'報告書（事業主控）記載用'!#REF!</f>
        <v>#REF!</v>
      </c>
      <c r="AE1096" s="628"/>
      <c r="AF1096" s="628"/>
      <c r="AG1096" s="628"/>
      <c r="AH1096" s="627" t="e">
        <f>'報告書（事業主控）記載用'!#REF!</f>
        <v>#REF!</v>
      </c>
      <c r="AI1096" s="628"/>
      <c r="AJ1096" s="628"/>
      <c r="AK1096" s="629"/>
      <c r="AL1096" s="494" t="e">
        <f>'報告書（事業主控）記載用'!#REF!</f>
        <v>#REF!</v>
      </c>
      <c r="AM1096" s="625"/>
      <c r="AN1096" s="623" t="e">
        <f>'報告書（事業主控）記載用'!#REF!</f>
        <v>#REF!</v>
      </c>
      <c r="AO1096" s="624"/>
      <c r="AP1096" s="624"/>
      <c r="AQ1096" s="624"/>
      <c r="AR1096" s="624"/>
      <c r="AS1096" s="240"/>
    </row>
    <row r="1097" spans="2:45" ht="18" customHeight="1">
      <c r="B1097" s="644" t="e">
        <f>'報告書（事業主控）記載用'!#REF!</f>
        <v>#REF!</v>
      </c>
      <c r="C1097" s="645"/>
      <c r="D1097" s="645"/>
      <c r="E1097" s="645"/>
      <c r="F1097" s="645"/>
      <c r="G1097" s="645"/>
      <c r="H1097" s="645"/>
      <c r="I1097" s="646"/>
      <c r="J1097" s="644" t="e">
        <f>'報告書（事業主控）記載用'!#REF!</f>
        <v>#REF!</v>
      </c>
      <c r="K1097" s="645"/>
      <c r="L1097" s="645"/>
      <c r="M1097" s="645"/>
      <c r="N1097" s="650"/>
      <c r="O1097" s="32" t="e">
        <f>'報告書（事業主控）記載用'!#REF!</f>
        <v>#REF!</v>
      </c>
      <c r="P1097" s="11" t="s">
        <v>31</v>
      </c>
      <c r="Q1097" s="32" t="e">
        <f>'報告書（事業主控）記載用'!#REF!</f>
        <v>#REF!</v>
      </c>
      <c r="R1097" s="11" t="s">
        <v>32</v>
      </c>
      <c r="S1097" s="32" t="e">
        <f>'報告書（事業主控）記載用'!#REF!</f>
        <v>#REF!</v>
      </c>
      <c r="T1097" s="512" t="s">
        <v>33</v>
      </c>
      <c r="U1097" s="512"/>
      <c r="V1097" s="633" t="e">
        <f>'報告書（事業主控）記載用'!#REF!</f>
        <v>#REF!</v>
      </c>
      <c r="W1097" s="634"/>
      <c r="X1097" s="634"/>
      <c r="Y1097" s="284"/>
      <c r="Z1097" s="285"/>
      <c r="AA1097" s="286"/>
      <c r="AB1097" s="286"/>
      <c r="AC1097" s="284"/>
      <c r="AD1097" s="285"/>
      <c r="AE1097" s="286"/>
      <c r="AF1097" s="286"/>
      <c r="AG1097" s="284"/>
      <c r="AH1097" s="630" t="e">
        <f>'報告書（事業主控）記載用'!#REF!</f>
        <v>#REF!</v>
      </c>
      <c r="AI1097" s="631"/>
      <c r="AJ1097" s="631"/>
      <c r="AK1097" s="632"/>
      <c r="AL1097" s="285"/>
      <c r="AM1097" s="287"/>
      <c r="AN1097" s="630" t="e">
        <f>'報告書（事業主控）記載用'!#REF!</f>
        <v>#REF!</v>
      </c>
      <c r="AO1097" s="631"/>
      <c r="AP1097" s="631"/>
      <c r="AQ1097" s="631"/>
      <c r="AR1097" s="631"/>
      <c r="AS1097" s="288"/>
    </row>
    <row r="1098" spans="2:45" ht="18" customHeight="1">
      <c r="B1098" s="647"/>
      <c r="C1098" s="648"/>
      <c r="D1098" s="648"/>
      <c r="E1098" s="648"/>
      <c r="F1098" s="648"/>
      <c r="G1098" s="648"/>
      <c r="H1098" s="648"/>
      <c r="I1098" s="649"/>
      <c r="J1098" s="647"/>
      <c r="K1098" s="648"/>
      <c r="L1098" s="648"/>
      <c r="M1098" s="648"/>
      <c r="N1098" s="651"/>
      <c r="O1098" s="33" t="e">
        <f>'報告書（事業主控）記載用'!#REF!</f>
        <v>#REF!</v>
      </c>
      <c r="P1098" s="237" t="s">
        <v>31</v>
      </c>
      <c r="Q1098" s="33" t="e">
        <f>'報告書（事業主控）記載用'!#REF!</f>
        <v>#REF!</v>
      </c>
      <c r="R1098" s="237" t="s">
        <v>32</v>
      </c>
      <c r="S1098" s="33" t="e">
        <f>'報告書（事業主控）記載用'!#REF!</f>
        <v>#REF!</v>
      </c>
      <c r="T1098" s="652" t="s">
        <v>34</v>
      </c>
      <c r="U1098" s="652"/>
      <c r="V1098" s="627" t="e">
        <f>'報告書（事業主控）記載用'!#REF!</f>
        <v>#REF!</v>
      </c>
      <c r="W1098" s="628"/>
      <c r="X1098" s="628"/>
      <c r="Y1098" s="628"/>
      <c r="Z1098" s="627" t="e">
        <f>'報告書（事業主控）記載用'!#REF!</f>
        <v>#REF!</v>
      </c>
      <c r="AA1098" s="628"/>
      <c r="AB1098" s="628"/>
      <c r="AC1098" s="628"/>
      <c r="AD1098" s="627" t="e">
        <f>'報告書（事業主控）記載用'!#REF!</f>
        <v>#REF!</v>
      </c>
      <c r="AE1098" s="628"/>
      <c r="AF1098" s="628"/>
      <c r="AG1098" s="628"/>
      <c r="AH1098" s="627" t="e">
        <f>'報告書（事業主控）記載用'!#REF!</f>
        <v>#REF!</v>
      </c>
      <c r="AI1098" s="628"/>
      <c r="AJ1098" s="628"/>
      <c r="AK1098" s="629"/>
      <c r="AL1098" s="494" t="e">
        <f>'報告書（事業主控）記載用'!#REF!</f>
        <v>#REF!</v>
      </c>
      <c r="AM1098" s="625"/>
      <c r="AN1098" s="623" t="e">
        <f>'報告書（事業主控）記載用'!#REF!</f>
        <v>#REF!</v>
      </c>
      <c r="AO1098" s="624"/>
      <c r="AP1098" s="624"/>
      <c r="AQ1098" s="624"/>
      <c r="AR1098" s="624"/>
      <c r="AS1098" s="240"/>
    </row>
    <row r="1099" spans="2:45" ht="18" customHeight="1">
      <c r="B1099" s="644" t="e">
        <f>'報告書（事業主控）記載用'!#REF!</f>
        <v>#REF!</v>
      </c>
      <c r="C1099" s="645"/>
      <c r="D1099" s="645"/>
      <c r="E1099" s="645"/>
      <c r="F1099" s="645"/>
      <c r="G1099" s="645"/>
      <c r="H1099" s="645"/>
      <c r="I1099" s="646"/>
      <c r="J1099" s="644" t="e">
        <f>'報告書（事業主控）記載用'!#REF!</f>
        <v>#REF!</v>
      </c>
      <c r="K1099" s="645"/>
      <c r="L1099" s="645"/>
      <c r="M1099" s="645"/>
      <c r="N1099" s="650"/>
      <c r="O1099" s="32" t="e">
        <f>'報告書（事業主控）記載用'!#REF!</f>
        <v>#REF!</v>
      </c>
      <c r="P1099" s="11" t="s">
        <v>31</v>
      </c>
      <c r="Q1099" s="32" t="e">
        <f>'報告書（事業主控）記載用'!#REF!</f>
        <v>#REF!</v>
      </c>
      <c r="R1099" s="11" t="s">
        <v>32</v>
      </c>
      <c r="S1099" s="32" t="e">
        <f>'報告書（事業主控）記載用'!#REF!</f>
        <v>#REF!</v>
      </c>
      <c r="T1099" s="512" t="s">
        <v>33</v>
      </c>
      <c r="U1099" s="512"/>
      <c r="V1099" s="633" t="e">
        <f>'報告書（事業主控）記載用'!#REF!</f>
        <v>#REF!</v>
      </c>
      <c r="W1099" s="634"/>
      <c r="X1099" s="634"/>
      <c r="Y1099" s="284"/>
      <c r="Z1099" s="285"/>
      <c r="AA1099" s="286"/>
      <c r="AB1099" s="286"/>
      <c r="AC1099" s="284"/>
      <c r="AD1099" s="285"/>
      <c r="AE1099" s="286"/>
      <c r="AF1099" s="286"/>
      <c r="AG1099" s="284"/>
      <c r="AH1099" s="630" t="e">
        <f>'報告書（事業主控）記載用'!#REF!</f>
        <v>#REF!</v>
      </c>
      <c r="AI1099" s="631"/>
      <c r="AJ1099" s="631"/>
      <c r="AK1099" s="632"/>
      <c r="AL1099" s="285"/>
      <c r="AM1099" s="287"/>
      <c r="AN1099" s="630" t="e">
        <f>'報告書（事業主控）記載用'!#REF!</f>
        <v>#REF!</v>
      </c>
      <c r="AO1099" s="631"/>
      <c r="AP1099" s="631"/>
      <c r="AQ1099" s="631"/>
      <c r="AR1099" s="631"/>
      <c r="AS1099" s="288"/>
    </row>
    <row r="1100" spans="2:45" ht="18" customHeight="1">
      <c r="B1100" s="647"/>
      <c r="C1100" s="648"/>
      <c r="D1100" s="648"/>
      <c r="E1100" s="648"/>
      <c r="F1100" s="648"/>
      <c r="G1100" s="648"/>
      <c r="H1100" s="648"/>
      <c r="I1100" s="649"/>
      <c r="J1100" s="647"/>
      <c r="K1100" s="648"/>
      <c r="L1100" s="648"/>
      <c r="M1100" s="648"/>
      <c r="N1100" s="651"/>
      <c r="O1100" s="33" t="e">
        <f>'報告書（事業主控）記載用'!#REF!</f>
        <v>#REF!</v>
      </c>
      <c r="P1100" s="237" t="s">
        <v>31</v>
      </c>
      <c r="Q1100" s="33" t="e">
        <f>'報告書（事業主控）記載用'!#REF!</f>
        <v>#REF!</v>
      </c>
      <c r="R1100" s="237" t="s">
        <v>32</v>
      </c>
      <c r="S1100" s="33" t="e">
        <f>'報告書（事業主控）記載用'!#REF!</f>
        <v>#REF!</v>
      </c>
      <c r="T1100" s="652" t="s">
        <v>34</v>
      </c>
      <c r="U1100" s="652"/>
      <c r="V1100" s="627" t="e">
        <f>'報告書（事業主控）記載用'!#REF!</f>
        <v>#REF!</v>
      </c>
      <c r="W1100" s="628"/>
      <c r="X1100" s="628"/>
      <c r="Y1100" s="628"/>
      <c r="Z1100" s="627" t="e">
        <f>'報告書（事業主控）記載用'!#REF!</f>
        <v>#REF!</v>
      </c>
      <c r="AA1100" s="628"/>
      <c r="AB1100" s="628"/>
      <c r="AC1100" s="628"/>
      <c r="AD1100" s="627" t="e">
        <f>'報告書（事業主控）記載用'!#REF!</f>
        <v>#REF!</v>
      </c>
      <c r="AE1100" s="628"/>
      <c r="AF1100" s="628"/>
      <c r="AG1100" s="628"/>
      <c r="AH1100" s="627" t="e">
        <f>'報告書（事業主控）記載用'!#REF!</f>
        <v>#REF!</v>
      </c>
      <c r="AI1100" s="628"/>
      <c r="AJ1100" s="628"/>
      <c r="AK1100" s="629"/>
      <c r="AL1100" s="494" t="e">
        <f>'報告書（事業主控）記載用'!#REF!</f>
        <v>#REF!</v>
      </c>
      <c r="AM1100" s="625"/>
      <c r="AN1100" s="623" t="e">
        <f>'報告書（事業主控）記載用'!#REF!</f>
        <v>#REF!</v>
      </c>
      <c r="AO1100" s="624"/>
      <c r="AP1100" s="624"/>
      <c r="AQ1100" s="624"/>
      <c r="AR1100" s="624"/>
      <c r="AS1100" s="240"/>
    </row>
    <row r="1101" spans="2:45" ht="18" customHeight="1">
      <c r="B1101" s="644" t="e">
        <f>'報告書（事業主控）記載用'!#REF!</f>
        <v>#REF!</v>
      </c>
      <c r="C1101" s="645"/>
      <c r="D1101" s="645"/>
      <c r="E1101" s="645"/>
      <c r="F1101" s="645"/>
      <c r="G1101" s="645"/>
      <c r="H1101" s="645"/>
      <c r="I1101" s="646"/>
      <c r="J1101" s="644" t="e">
        <f>'報告書（事業主控）記載用'!#REF!</f>
        <v>#REF!</v>
      </c>
      <c r="K1101" s="645"/>
      <c r="L1101" s="645"/>
      <c r="M1101" s="645"/>
      <c r="N1101" s="650"/>
      <c r="O1101" s="32" t="e">
        <f>'報告書（事業主控）記載用'!#REF!</f>
        <v>#REF!</v>
      </c>
      <c r="P1101" s="183" t="s">
        <v>31</v>
      </c>
      <c r="Q1101" s="32" t="e">
        <f>'報告書（事業主控）記載用'!#REF!</f>
        <v>#REF!</v>
      </c>
      <c r="R1101" s="11" t="s">
        <v>32</v>
      </c>
      <c r="S1101" s="32" t="e">
        <f>'報告書（事業主控）記載用'!#REF!</f>
        <v>#REF!</v>
      </c>
      <c r="T1101" s="512" t="s">
        <v>33</v>
      </c>
      <c r="U1101" s="512"/>
      <c r="V1101" s="633" t="e">
        <f>'報告書（事業主控）記載用'!#REF!</f>
        <v>#REF!</v>
      </c>
      <c r="W1101" s="634"/>
      <c r="X1101" s="634"/>
      <c r="Y1101" s="284"/>
      <c r="Z1101" s="285"/>
      <c r="AA1101" s="286"/>
      <c r="AB1101" s="286"/>
      <c r="AC1101" s="284"/>
      <c r="AD1101" s="285"/>
      <c r="AE1101" s="286"/>
      <c r="AF1101" s="286"/>
      <c r="AG1101" s="284"/>
      <c r="AH1101" s="630" t="e">
        <f>'報告書（事業主控）記載用'!#REF!</f>
        <v>#REF!</v>
      </c>
      <c r="AI1101" s="631"/>
      <c r="AJ1101" s="631"/>
      <c r="AK1101" s="632"/>
      <c r="AL1101" s="285"/>
      <c r="AM1101" s="287"/>
      <c r="AN1101" s="630" t="e">
        <f>'報告書（事業主控）記載用'!#REF!</f>
        <v>#REF!</v>
      </c>
      <c r="AO1101" s="631"/>
      <c r="AP1101" s="631"/>
      <c r="AQ1101" s="631"/>
      <c r="AR1101" s="631"/>
      <c r="AS1101" s="288"/>
    </row>
    <row r="1102" spans="2:45" ht="18" customHeight="1">
      <c r="B1102" s="647"/>
      <c r="C1102" s="648"/>
      <c r="D1102" s="648"/>
      <c r="E1102" s="648"/>
      <c r="F1102" s="648"/>
      <c r="G1102" s="648"/>
      <c r="H1102" s="648"/>
      <c r="I1102" s="649"/>
      <c r="J1102" s="647"/>
      <c r="K1102" s="648"/>
      <c r="L1102" s="648"/>
      <c r="M1102" s="648"/>
      <c r="N1102" s="651"/>
      <c r="O1102" s="33" t="e">
        <f>'報告書（事業主控）記載用'!#REF!</f>
        <v>#REF!</v>
      </c>
      <c r="P1102" s="184" t="s">
        <v>31</v>
      </c>
      <c r="Q1102" s="33" t="e">
        <f>'報告書（事業主控）記載用'!#REF!</f>
        <v>#REF!</v>
      </c>
      <c r="R1102" s="237" t="s">
        <v>32</v>
      </c>
      <c r="S1102" s="33" t="e">
        <f>'報告書（事業主控）記載用'!#REF!</f>
        <v>#REF!</v>
      </c>
      <c r="T1102" s="652" t="s">
        <v>34</v>
      </c>
      <c r="U1102" s="652"/>
      <c r="V1102" s="627" t="e">
        <f>'報告書（事業主控）記載用'!#REF!</f>
        <v>#REF!</v>
      </c>
      <c r="W1102" s="628"/>
      <c r="X1102" s="628"/>
      <c r="Y1102" s="628"/>
      <c r="Z1102" s="627" t="e">
        <f>'報告書（事業主控）記載用'!#REF!</f>
        <v>#REF!</v>
      </c>
      <c r="AA1102" s="628"/>
      <c r="AB1102" s="628"/>
      <c r="AC1102" s="628"/>
      <c r="AD1102" s="627" t="e">
        <f>'報告書（事業主控）記載用'!#REF!</f>
        <v>#REF!</v>
      </c>
      <c r="AE1102" s="628"/>
      <c r="AF1102" s="628"/>
      <c r="AG1102" s="628"/>
      <c r="AH1102" s="627" t="e">
        <f>'報告書（事業主控）記載用'!#REF!</f>
        <v>#REF!</v>
      </c>
      <c r="AI1102" s="628"/>
      <c r="AJ1102" s="628"/>
      <c r="AK1102" s="629"/>
      <c r="AL1102" s="494" t="e">
        <f>'報告書（事業主控）記載用'!#REF!</f>
        <v>#REF!</v>
      </c>
      <c r="AM1102" s="625"/>
      <c r="AN1102" s="623" t="e">
        <f>'報告書（事業主控）記載用'!#REF!</f>
        <v>#REF!</v>
      </c>
      <c r="AO1102" s="624"/>
      <c r="AP1102" s="624"/>
      <c r="AQ1102" s="624"/>
      <c r="AR1102" s="624"/>
      <c r="AS1102" s="240"/>
    </row>
    <row r="1103" spans="2:45" ht="18" customHeight="1">
      <c r="B1103" s="407" t="s">
        <v>337</v>
      </c>
      <c r="C1103" s="518"/>
      <c r="D1103" s="518"/>
      <c r="E1103" s="519"/>
      <c r="F1103" s="635" t="e">
        <f>'報告書（事業主控）記載用'!#REF!</f>
        <v>#REF!</v>
      </c>
      <c r="G1103" s="636"/>
      <c r="H1103" s="636"/>
      <c r="I1103" s="636"/>
      <c r="J1103" s="636"/>
      <c r="K1103" s="636"/>
      <c r="L1103" s="636"/>
      <c r="M1103" s="636"/>
      <c r="N1103" s="637"/>
      <c r="O1103" s="407" t="s">
        <v>338</v>
      </c>
      <c r="P1103" s="518"/>
      <c r="Q1103" s="518"/>
      <c r="R1103" s="518"/>
      <c r="S1103" s="518"/>
      <c r="T1103" s="518"/>
      <c r="U1103" s="519"/>
      <c r="V1103" s="630" t="e">
        <f>'報告書（事業主控）記載用'!#REF!</f>
        <v>#REF!</v>
      </c>
      <c r="W1103" s="631"/>
      <c r="X1103" s="631"/>
      <c r="Y1103" s="632"/>
      <c r="Z1103" s="285"/>
      <c r="AA1103" s="286"/>
      <c r="AB1103" s="286"/>
      <c r="AC1103" s="284"/>
      <c r="AD1103" s="285"/>
      <c r="AE1103" s="286"/>
      <c r="AF1103" s="286"/>
      <c r="AG1103" s="284"/>
      <c r="AH1103" s="630" t="e">
        <f>'報告書（事業主控）記載用'!#REF!</f>
        <v>#REF!</v>
      </c>
      <c r="AI1103" s="631"/>
      <c r="AJ1103" s="631"/>
      <c r="AK1103" s="632"/>
      <c r="AL1103" s="285"/>
      <c r="AM1103" s="287"/>
      <c r="AN1103" s="630" t="e">
        <f>'報告書（事業主控）記載用'!#REF!</f>
        <v>#REF!</v>
      </c>
      <c r="AO1103" s="631"/>
      <c r="AP1103" s="631"/>
      <c r="AQ1103" s="631"/>
      <c r="AR1103" s="631"/>
      <c r="AS1103" s="288"/>
    </row>
    <row r="1104" spans="2:45" ht="18" customHeight="1">
      <c r="B1104" s="520"/>
      <c r="C1104" s="521"/>
      <c r="D1104" s="521"/>
      <c r="E1104" s="522"/>
      <c r="F1104" s="638"/>
      <c r="G1104" s="639"/>
      <c r="H1104" s="639"/>
      <c r="I1104" s="639"/>
      <c r="J1104" s="639"/>
      <c r="K1104" s="639"/>
      <c r="L1104" s="639"/>
      <c r="M1104" s="639"/>
      <c r="N1104" s="640"/>
      <c r="O1104" s="520"/>
      <c r="P1104" s="521"/>
      <c r="Q1104" s="521"/>
      <c r="R1104" s="521"/>
      <c r="S1104" s="521"/>
      <c r="T1104" s="521"/>
      <c r="U1104" s="522"/>
      <c r="V1104" s="513" t="e">
        <f>'報告書（事業主控）記載用'!#REF!</f>
        <v>#REF!</v>
      </c>
      <c r="W1104" s="516"/>
      <c r="X1104" s="516"/>
      <c r="Y1104" s="534"/>
      <c r="Z1104" s="513" t="e">
        <f>'報告書（事業主控）記載用'!#REF!</f>
        <v>#REF!</v>
      </c>
      <c r="AA1104" s="514"/>
      <c r="AB1104" s="514"/>
      <c r="AC1104" s="515"/>
      <c r="AD1104" s="513" t="e">
        <f>'報告書（事業主控）記載用'!#REF!</f>
        <v>#REF!</v>
      </c>
      <c r="AE1104" s="514"/>
      <c r="AF1104" s="514"/>
      <c r="AG1104" s="515"/>
      <c r="AH1104" s="513" t="e">
        <f>'報告書（事業主控）記載用'!#REF!</f>
        <v>#REF!</v>
      </c>
      <c r="AI1104" s="492"/>
      <c r="AJ1104" s="492"/>
      <c r="AK1104" s="492"/>
      <c r="AL1104" s="289"/>
      <c r="AM1104" s="290"/>
      <c r="AN1104" s="513" t="e">
        <f>'報告書（事業主控）記載用'!#REF!</f>
        <v>#REF!</v>
      </c>
      <c r="AO1104" s="516"/>
      <c r="AP1104" s="516"/>
      <c r="AQ1104" s="516"/>
      <c r="AR1104" s="516"/>
      <c r="AS1104" s="291"/>
    </row>
    <row r="1105" spans="2:45" ht="18" customHeight="1">
      <c r="B1105" s="523"/>
      <c r="C1105" s="524"/>
      <c r="D1105" s="524"/>
      <c r="E1105" s="525"/>
      <c r="F1105" s="641"/>
      <c r="G1105" s="642"/>
      <c r="H1105" s="642"/>
      <c r="I1105" s="642"/>
      <c r="J1105" s="642"/>
      <c r="K1105" s="642"/>
      <c r="L1105" s="642"/>
      <c r="M1105" s="642"/>
      <c r="N1105" s="643"/>
      <c r="O1105" s="523"/>
      <c r="P1105" s="524"/>
      <c r="Q1105" s="524"/>
      <c r="R1105" s="524"/>
      <c r="S1105" s="524"/>
      <c r="T1105" s="524"/>
      <c r="U1105" s="525"/>
      <c r="V1105" s="623" t="e">
        <f>'報告書（事業主控）記載用'!#REF!</f>
        <v>#REF!</v>
      </c>
      <c r="W1105" s="624"/>
      <c r="X1105" s="624"/>
      <c r="Y1105" s="626"/>
      <c r="Z1105" s="623" t="e">
        <f>'報告書（事業主控）記載用'!#REF!</f>
        <v>#REF!</v>
      </c>
      <c r="AA1105" s="624"/>
      <c r="AB1105" s="624"/>
      <c r="AC1105" s="626"/>
      <c r="AD1105" s="623" t="e">
        <f>'報告書（事業主控）記載用'!#REF!</f>
        <v>#REF!</v>
      </c>
      <c r="AE1105" s="624"/>
      <c r="AF1105" s="624"/>
      <c r="AG1105" s="626"/>
      <c r="AH1105" s="623" t="e">
        <f>'報告書（事業主控）記載用'!#REF!</f>
        <v>#REF!</v>
      </c>
      <c r="AI1105" s="624"/>
      <c r="AJ1105" s="624"/>
      <c r="AK1105" s="626"/>
      <c r="AL1105" s="239"/>
      <c r="AM1105" s="240"/>
      <c r="AN1105" s="623" t="e">
        <f>'報告書（事業主控）記載用'!#REF!</f>
        <v>#REF!</v>
      </c>
      <c r="AO1105" s="624"/>
      <c r="AP1105" s="624"/>
      <c r="AQ1105" s="624"/>
      <c r="AR1105" s="624"/>
      <c r="AS1105" s="240"/>
    </row>
    <row r="1106" spans="2:45" ht="18" customHeight="1">
      <c r="AN1106" s="622" t="e">
        <f>_xlfn.SINGLE('報告書（事業主控）記載用'!#REF!)</f>
        <v>#REF!</v>
      </c>
      <c r="AO1106" s="622"/>
      <c r="AP1106" s="622"/>
      <c r="AQ1106" s="622"/>
      <c r="AR1106" s="622"/>
    </row>
    <row r="1107" spans="2:45" ht="31.9" customHeight="1">
      <c r="AN1107" s="38"/>
      <c r="AO1107" s="38"/>
      <c r="AP1107" s="38"/>
      <c r="AQ1107" s="38"/>
      <c r="AR1107" s="38"/>
    </row>
    <row r="1108" spans="2:45" ht="7.5" customHeight="1">
      <c r="X1108" s="3"/>
      <c r="Y1108" s="3"/>
    </row>
    <row r="1109" spans="2:45" ht="10.5" customHeight="1">
      <c r="X1109" s="3"/>
      <c r="Y1109" s="3"/>
    </row>
    <row r="1110" spans="2:45" ht="5.25" customHeight="1">
      <c r="X1110" s="3"/>
      <c r="Y1110" s="3"/>
    </row>
    <row r="1111" spans="2:45" ht="5.25" customHeight="1">
      <c r="X1111" s="3"/>
      <c r="Y1111" s="3"/>
    </row>
    <row r="1112" spans="2:45" ht="5.25" customHeight="1">
      <c r="X1112" s="3"/>
      <c r="Y1112" s="3"/>
    </row>
    <row r="1113" spans="2:45" ht="5.25" customHeight="1">
      <c r="X1113" s="3"/>
      <c r="Y1113" s="3"/>
    </row>
    <row r="1114" spans="2:45" ht="17.25" customHeight="1">
      <c r="B1114" s="2" t="s">
        <v>35</v>
      </c>
      <c r="S1114" s="9"/>
      <c r="T1114" s="9"/>
      <c r="U1114" s="9"/>
      <c r="V1114" s="9"/>
      <c r="W1114" s="9"/>
      <c r="AL1114" s="26"/>
      <c r="AM1114" s="26"/>
      <c r="AN1114" s="26"/>
      <c r="AO1114" s="26"/>
    </row>
    <row r="1115" spans="2:45" ht="12.75" customHeight="1">
      <c r="M1115" s="27"/>
      <c r="N1115" s="27"/>
      <c r="O1115" s="27"/>
      <c r="P1115" s="27"/>
      <c r="Q1115" s="27"/>
      <c r="R1115" s="27"/>
      <c r="S1115" s="27"/>
      <c r="T1115" s="28"/>
      <c r="U1115" s="28"/>
      <c r="V1115" s="28"/>
      <c r="W1115" s="28"/>
      <c r="X1115" s="28"/>
      <c r="Y1115" s="28"/>
      <c r="Z1115" s="28"/>
      <c r="AA1115" s="27"/>
      <c r="AB1115" s="27"/>
      <c r="AC1115" s="27"/>
      <c r="AL1115" s="26"/>
      <c r="AM1115" s="389" t="s">
        <v>267</v>
      </c>
      <c r="AN1115" s="617"/>
      <c r="AO1115" s="617"/>
      <c r="AP1115" s="618"/>
    </row>
    <row r="1116" spans="2:45" ht="12.75" customHeight="1">
      <c r="M1116" s="27"/>
      <c r="N1116" s="27"/>
      <c r="O1116" s="27"/>
      <c r="P1116" s="27"/>
      <c r="Q1116" s="27"/>
      <c r="R1116" s="27"/>
      <c r="S1116" s="27"/>
      <c r="T1116" s="28"/>
      <c r="U1116" s="28"/>
      <c r="V1116" s="28"/>
      <c r="W1116" s="28"/>
      <c r="X1116" s="28"/>
      <c r="Y1116" s="28"/>
      <c r="Z1116" s="28"/>
      <c r="AA1116" s="27"/>
      <c r="AB1116" s="27"/>
      <c r="AC1116" s="27"/>
      <c r="AL1116" s="26"/>
      <c r="AM1116" s="619"/>
      <c r="AN1116" s="620"/>
      <c r="AO1116" s="620"/>
      <c r="AP1116" s="621"/>
    </row>
    <row r="1117" spans="2:45" ht="12.75" customHeight="1">
      <c r="M1117" s="27"/>
      <c r="N1117" s="27"/>
      <c r="O1117" s="27"/>
      <c r="P1117" s="27"/>
      <c r="Q1117" s="27"/>
      <c r="R1117" s="27"/>
      <c r="S1117" s="27"/>
      <c r="T1117" s="27"/>
      <c r="U1117" s="27"/>
      <c r="V1117" s="27"/>
      <c r="W1117" s="27"/>
      <c r="X1117" s="27"/>
      <c r="Y1117" s="27"/>
      <c r="Z1117" s="27"/>
      <c r="AA1117" s="27"/>
      <c r="AB1117" s="27"/>
      <c r="AC1117" s="27"/>
      <c r="AL1117" s="26"/>
      <c r="AM1117" s="26"/>
      <c r="AN1117" s="270"/>
      <c r="AO1117" s="270"/>
    </row>
    <row r="1118" spans="2:45" ht="6" customHeight="1">
      <c r="M1118" s="27"/>
      <c r="N1118" s="27"/>
      <c r="O1118" s="27"/>
      <c r="P1118" s="27"/>
      <c r="Q1118" s="27"/>
      <c r="R1118" s="27"/>
      <c r="S1118" s="27"/>
      <c r="T1118" s="27"/>
      <c r="U1118" s="27"/>
      <c r="V1118" s="27"/>
      <c r="W1118" s="27"/>
      <c r="X1118" s="27"/>
      <c r="Y1118" s="27"/>
      <c r="Z1118" s="27"/>
      <c r="AA1118" s="27"/>
      <c r="AB1118" s="27"/>
      <c r="AC1118" s="27"/>
      <c r="AL1118" s="26"/>
      <c r="AM1118" s="26"/>
    </row>
    <row r="1119" spans="2:45" ht="12.75" customHeight="1">
      <c r="B1119" s="403" t="s">
        <v>2</v>
      </c>
      <c r="C1119" s="404"/>
      <c r="D1119" s="404"/>
      <c r="E1119" s="404"/>
      <c r="F1119" s="404"/>
      <c r="G1119" s="404"/>
      <c r="H1119" s="404"/>
      <c r="I1119" s="404"/>
      <c r="J1119" s="408" t="s">
        <v>10</v>
      </c>
      <c r="K1119" s="408"/>
      <c r="L1119" s="271" t="s">
        <v>3</v>
      </c>
      <c r="M1119" s="408" t="s">
        <v>11</v>
      </c>
      <c r="N1119" s="408"/>
      <c r="O1119" s="409" t="s">
        <v>12</v>
      </c>
      <c r="P1119" s="408"/>
      <c r="Q1119" s="408"/>
      <c r="R1119" s="408"/>
      <c r="S1119" s="408"/>
      <c r="T1119" s="408"/>
      <c r="U1119" s="408" t="s">
        <v>13</v>
      </c>
      <c r="V1119" s="408"/>
      <c r="W1119" s="408"/>
      <c r="AD1119" s="11"/>
      <c r="AE1119" s="11"/>
      <c r="AF1119" s="11"/>
      <c r="AG1119" s="11"/>
      <c r="AH1119" s="11"/>
      <c r="AI1119" s="11"/>
      <c r="AJ1119" s="11"/>
      <c r="AL1119" s="543">
        <f>$AL$9</f>
        <v>0</v>
      </c>
      <c r="AM1119" s="411"/>
      <c r="AN1119" s="478" t="s">
        <v>4</v>
      </c>
      <c r="AO1119" s="478"/>
      <c r="AP1119" s="411">
        <v>28</v>
      </c>
      <c r="AQ1119" s="411"/>
      <c r="AR1119" s="478" t="s">
        <v>5</v>
      </c>
      <c r="AS1119" s="481"/>
    </row>
    <row r="1120" spans="2:45" ht="13.9" customHeight="1">
      <c r="B1120" s="404"/>
      <c r="C1120" s="404"/>
      <c r="D1120" s="404"/>
      <c r="E1120" s="404"/>
      <c r="F1120" s="404"/>
      <c r="G1120" s="404"/>
      <c r="H1120" s="404"/>
      <c r="I1120" s="404"/>
      <c r="J1120" s="591">
        <f>$J$10</f>
        <v>0</v>
      </c>
      <c r="K1120" s="579">
        <f>$K$10</f>
        <v>0</v>
      </c>
      <c r="L1120" s="593">
        <f>$L$10</f>
        <v>0</v>
      </c>
      <c r="M1120" s="582">
        <f>$M$10</f>
        <v>0</v>
      </c>
      <c r="N1120" s="579">
        <f>$N$10</f>
        <v>0</v>
      </c>
      <c r="O1120" s="582">
        <f>$O$10</f>
        <v>0</v>
      </c>
      <c r="P1120" s="544">
        <f>$P$10</f>
        <v>0</v>
      </c>
      <c r="Q1120" s="544">
        <f>$Q$10</f>
        <v>0</v>
      </c>
      <c r="R1120" s="544">
        <f>$R$10</f>
        <v>0</v>
      </c>
      <c r="S1120" s="544">
        <f>$S$10</f>
        <v>0</v>
      </c>
      <c r="T1120" s="579">
        <f>$T$10</f>
        <v>0</v>
      </c>
      <c r="U1120" s="582">
        <f>$U$10</f>
        <v>0</v>
      </c>
      <c r="V1120" s="544">
        <f>$V$10</f>
        <v>0</v>
      </c>
      <c r="W1120" s="579">
        <f>$W$10</f>
        <v>0</v>
      </c>
      <c r="AD1120" s="11"/>
      <c r="AE1120" s="11"/>
      <c r="AF1120" s="11"/>
      <c r="AG1120" s="11"/>
      <c r="AH1120" s="11"/>
      <c r="AI1120" s="11"/>
      <c r="AJ1120" s="11"/>
      <c r="AL1120" s="412"/>
      <c r="AM1120" s="413"/>
      <c r="AN1120" s="479"/>
      <c r="AO1120" s="479"/>
      <c r="AP1120" s="413"/>
      <c r="AQ1120" s="413"/>
      <c r="AR1120" s="479"/>
      <c r="AS1120" s="482"/>
    </row>
    <row r="1121" spans="2:45" ht="9" customHeight="1">
      <c r="B1121" s="404"/>
      <c r="C1121" s="404"/>
      <c r="D1121" s="404"/>
      <c r="E1121" s="404"/>
      <c r="F1121" s="404"/>
      <c r="G1121" s="404"/>
      <c r="H1121" s="404"/>
      <c r="I1121" s="404"/>
      <c r="J1121" s="592"/>
      <c r="K1121" s="580"/>
      <c r="L1121" s="594"/>
      <c r="M1121" s="583"/>
      <c r="N1121" s="580"/>
      <c r="O1121" s="583"/>
      <c r="P1121" s="545"/>
      <c r="Q1121" s="545"/>
      <c r="R1121" s="545"/>
      <c r="S1121" s="545"/>
      <c r="T1121" s="580"/>
      <c r="U1121" s="583"/>
      <c r="V1121" s="545"/>
      <c r="W1121" s="580"/>
      <c r="AD1121" s="11"/>
      <c r="AE1121" s="11"/>
      <c r="AF1121" s="11"/>
      <c r="AG1121" s="11"/>
      <c r="AH1121" s="11"/>
      <c r="AI1121" s="11"/>
      <c r="AJ1121" s="11"/>
      <c r="AL1121" s="414"/>
      <c r="AM1121" s="415"/>
      <c r="AN1121" s="480"/>
      <c r="AO1121" s="480"/>
      <c r="AP1121" s="415"/>
      <c r="AQ1121" s="415"/>
      <c r="AR1121" s="480"/>
      <c r="AS1121" s="483"/>
    </row>
    <row r="1122" spans="2:45" ht="6" customHeight="1">
      <c r="B1122" s="406"/>
      <c r="C1122" s="406"/>
      <c r="D1122" s="406"/>
      <c r="E1122" s="406"/>
      <c r="F1122" s="406"/>
      <c r="G1122" s="406"/>
      <c r="H1122" s="406"/>
      <c r="I1122" s="406"/>
      <c r="J1122" s="592"/>
      <c r="K1122" s="581"/>
      <c r="L1122" s="595"/>
      <c r="M1122" s="584"/>
      <c r="N1122" s="581"/>
      <c r="O1122" s="584"/>
      <c r="P1122" s="546"/>
      <c r="Q1122" s="546"/>
      <c r="R1122" s="546"/>
      <c r="S1122" s="546"/>
      <c r="T1122" s="581"/>
      <c r="U1122" s="584"/>
      <c r="V1122" s="546"/>
      <c r="W1122" s="581"/>
    </row>
    <row r="1123" spans="2:45" ht="15" customHeight="1">
      <c r="B1123" s="457" t="s">
        <v>36</v>
      </c>
      <c r="C1123" s="458"/>
      <c r="D1123" s="458"/>
      <c r="E1123" s="458"/>
      <c r="F1123" s="458"/>
      <c r="G1123" s="458"/>
      <c r="H1123" s="458"/>
      <c r="I1123" s="459"/>
      <c r="J1123" s="457" t="s">
        <v>6</v>
      </c>
      <c r="K1123" s="458"/>
      <c r="L1123" s="458"/>
      <c r="M1123" s="458"/>
      <c r="N1123" s="466"/>
      <c r="O1123" s="469" t="s">
        <v>37</v>
      </c>
      <c r="P1123" s="458"/>
      <c r="Q1123" s="458"/>
      <c r="R1123" s="458"/>
      <c r="S1123" s="458"/>
      <c r="T1123" s="458"/>
      <c r="U1123" s="459"/>
      <c r="V1123" s="272" t="s">
        <v>348</v>
      </c>
      <c r="W1123" s="273"/>
      <c r="X1123" s="273"/>
      <c r="Y1123" s="472" t="s">
        <v>349</v>
      </c>
      <c r="Z1123" s="472"/>
      <c r="AA1123" s="472"/>
      <c r="AB1123" s="472"/>
      <c r="AC1123" s="472"/>
      <c r="AD1123" s="472"/>
      <c r="AE1123" s="472"/>
      <c r="AF1123" s="472"/>
      <c r="AG1123" s="472"/>
      <c r="AH1123" s="472"/>
      <c r="AI1123" s="273"/>
      <c r="AJ1123" s="273"/>
      <c r="AK1123" s="274"/>
      <c r="AL1123" s="596" t="s">
        <v>310</v>
      </c>
      <c r="AM1123" s="596"/>
      <c r="AN1123" s="473" t="s">
        <v>350</v>
      </c>
      <c r="AO1123" s="473"/>
      <c r="AP1123" s="473"/>
      <c r="AQ1123" s="473"/>
      <c r="AR1123" s="473"/>
      <c r="AS1123" s="474"/>
    </row>
    <row r="1124" spans="2:45" ht="13.9" customHeight="1">
      <c r="B1124" s="460"/>
      <c r="C1124" s="461"/>
      <c r="D1124" s="461"/>
      <c r="E1124" s="461"/>
      <c r="F1124" s="461"/>
      <c r="G1124" s="461"/>
      <c r="H1124" s="461"/>
      <c r="I1124" s="462"/>
      <c r="J1124" s="460"/>
      <c r="K1124" s="461"/>
      <c r="L1124" s="461"/>
      <c r="M1124" s="461"/>
      <c r="N1124" s="467"/>
      <c r="O1124" s="470"/>
      <c r="P1124" s="461"/>
      <c r="Q1124" s="461"/>
      <c r="R1124" s="461"/>
      <c r="S1124" s="461"/>
      <c r="T1124" s="461"/>
      <c r="U1124" s="462"/>
      <c r="V1124" s="420" t="s">
        <v>7</v>
      </c>
      <c r="W1124" s="421"/>
      <c r="X1124" s="421"/>
      <c r="Y1124" s="422"/>
      <c r="Z1124" s="426" t="s">
        <v>16</v>
      </c>
      <c r="AA1124" s="427"/>
      <c r="AB1124" s="427"/>
      <c r="AC1124" s="428"/>
      <c r="AD1124" s="432" t="s">
        <v>17</v>
      </c>
      <c r="AE1124" s="433"/>
      <c r="AF1124" s="433"/>
      <c r="AG1124" s="434"/>
      <c r="AH1124" s="660" t="s">
        <v>60</v>
      </c>
      <c r="AI1124" s="478"/>
      <c r="AJ1124" s="478"/>
      <c r="AK1124" s="481"/>
      <c r="AL1124" s="597" t="s">
        <v>38</v>
      </c>
      <c r="AM1124" s="597"/>
      <c r="AN1124" s="448" t="s">
        <v>19</v>
      </c>
      <c r="AO1124" s="449"/>
      <c r="AP1124" s="449"/>
      <c r="AQ1124" s="449"/>
      <c r="AR1124" s="450"/>
      <c r="AS1124" s="451"/>
    </row>
    <row r="1125" spans="2:45" ht="13.9" customHeight="1">
      <c r="B1125" s="463"/>
      <c r="C1125" s="464"/>
      <c r="D1125" s="464"/>
      <c r="E1125" s="464"/>
      <c r="F1125" s="464"/>
      <c r="G1125" s="464"/>
      <c r="H1125" s="464"/>
      <c r="I1125" s="465"/>
      <c r="J1125" s="463"/>
      <c r="K1125" s="464"/>
      <c r="L1125" s="464"/>
      <c r="M1125" s="464"/>
      <c r="N1125" s="468"/>
      <c r="O1125" s="471"/>
      <c r="P1125" s="464"/>
      <c r="Q1125" s="464"/>
      <c r="R1125" s="464"/>
      <c r="S1125" s="464"/>
      <c r="T1125" s="464"/>
      <c r="U1125" s="465"/>
      <c r="V1125" s="423"/>
      <c r="W1125" s="424"/>
      <c r="X1125" s="424"/>
      <c r="Y1125" s="425"/>
      <c r="Z1125" s="429"/>
      <c r="AA1125" s="430"/>
      <c r="AB1125" s="430"/>
      <c r="AC1125" s="431"/>
      <c r="AD1125" s="435"/>
      <c r="AE1125" s="436"/>
      <c r="AF1125" s="436"/>
      <c r="AG1125" s="437"/>
      <c r="AH1125" s="661"/>
      <c r="AI1125" s="480"/>
      <c r="AJ1125" s="480"/>
      <c r="AK1125" s="483"/>
      <c r="AL1125" s="598"/>
      <c r="AM1125" s="598"/>
      <c r="AN1125" s="454"/>
      <c r="AO1125" s="454"/>
      <c r="AP1125" s="454"/>
      <c r="AQ1125" s="454"/>
      <c r="AR1125" s="454"/>
      <c r="AS1125" s="455"/>
    </row>
    <row r="1126" spans="2:45" ht="18" customHeight="1">
      <c r="B1126" s="653" t="e">
        <f>'報告書（事業主控）記載用'!#REF!</f>
        <v>#REF!</v>
      </c>
      <c r="C1126" s="654"/>
      <c r="D1126" s="654"/>
      <c r="E1126" s="654"/>
      <c r="F1126" s="654"/>
      <c r="G1126" s="654"/>
      <c r="H1126" s="654"/>
      <c r="I1126" s="655"/>
      <c r="J1126" s="653" t="e">
        <f>'報告書（事業主控）記載用'!#REF!</f>
        <v>#REF!</v>
      </c>
      <c r="K1126" s="654"/>
      <c r="L1126" s="654"/>
      <c r="M1126" s="654"/>
      <c r="N1126" s="656"/>
      <c r="O1126" s="277" t="e">
        <f>'報告書（事業主控）記載用'!#REF!</f>
        <v>#REF!</v>
      </c>
      <c r="P1126" s="278" t="s">
        <v>31</v>
      </c>
      <c r="Q1126" s="277" t="e">
        <f>'報告書（事業主控）記載用'!#REF!</f>
        <v>#REF!</v>
      </c>
      <c r="R1126" s="278" t="s">
        <v>32</v>
      </c>
      <c r="S1126" s="277" t="e">
        <f>'報告書（事業主控）記載用'!#REF!</f>
        <v>#REF!</v>
      </c>
      <c r="T1126" s="506" t="s">
        <v>33</v>
      </c>
      <c r="U1126" s="506"/>
      <c r="V1126" s="633" t="e">
        <f>'報告書（事業主控）記載用'!#REF!</f>
        <v>#REF!</v>
      </c>
      <c r="W1126" s="634"/>
      <c r="X1126" s="634"/>
      <c r="Y1126" s="279" t="s">
        <v>8</v>
      </c>
      <c r="Z1126" s="285"/>
      <c r="AA1126" s="286"/>
      <c r="AB1126" s="286"/>
      <c r="AC1126" s="279" t="s">
        <v>8</v>
      </c>
      <c r="AD1126" s="285"/>
      <c r="AE1126" s="286"/>
      <c r="AF1126" s="286"/>
      <c r="AG1126" s="279" t="s">
        <v>8</v>
      </c>
      <c r="AH1126" s="657" t="e">
        <f>'報告書（事業主控）記載用'!#REF!</f>
        <v>#REF!</v>
      </c>
      <c r="AI1126" s="658"/>
      <c r="AJ1126" s="658"/>
      <c r="AK1126" s="659"/>
      <c r="AL1126" s="285"/>
      <c r="AM1126" s="287"/>
      <c r="AN1126" s="630" t="e">
        <f>'報告書（事業主控）記載用'!#REF!</f>
        <v>#REF!</v>
      </c>
      <c r="AO1126" s="631"/>
      <c r="AP1126" s="631"/>
      <c r="AQ1126" s="631"/>
      <c r="AR1126" s="631"/>
      <c r="AS1126" s="282" t="s">
        <v>8</v>
      </c>
    </row>
    <row r="1127" spans="2:45" ht="18" customHeight="1">
      <c r="B1127" s="647"/>
      <c r="C1127" s="648"/>
      <c r="D1127" s="648"/>
      <c r="E1127" s="648"/>
      <c r="F1127" s="648"/>
      <c r="G1127" s="648"/>
      <c r="H1127" s="648"/>
      <c r="I1127" s="649"/>
      <c r="J1127" s="647"/>
      <c r="K1127" s="648"/>
      <c r="L1127" s="648"/>
      <c r="M1127" s="648"/>
      <c r="N1127" s="651"/>
      <c r="O1127" s="33" t="e">
        <f>'報告書（事業主控）記載用'!#REF!</f>
        <v>#REF!</v>
      </c>
      <c r="P1127" s="237" t="s">
        <v>31</v>
      </c>
      <c r="Q1127" s="33" t="e">
        <f>'報告書（事業主控）記載用'!#REF!</f>
        <v>#REF!</v>
      </c>
      <c r="R1127" s="237" t="s">
        <v>32</v>
      </c>
      <c r="S1127" s="33" t="e">
        <f>'報告書（事業主控）記載用'!#REF!</f>
        <v>#REF!</v>
      </c>
      <c r="T1127" s="652" t="s">
        <v>34</v>
      </c>
      <c r="U1127" s="652"/>
      <c r="V1127" s="623" t="e">
        <f>'報告書（事業主控）記載用'!#REF!</f>
        <v>#REF!</v>
      </c>
      <c r="W1127" s="624"/>
      <c r="X1127" s="624"/>
      <c r="Y1127" s="624"/>
      <c r="Z1127" s="623" t="e">
        <f>'報告書（事業主控）記載用'!#REF!</f>
        <v>#REF!</v>
      </c>
      <c r="AA1127" s="624"/>
      <c r="AB1127" s="624"/>
      <c r="AC1127" s="624"/>
      <c r="AD1127" s="623" t="e">
        <f>'報告書（事業主控）記載用'!#REF!</f>
        <v>#REF!</v>
      </c>
      <c r="AE1127" s="624"/>
      <c r="AF1127" s="624"/>
      <c r="AG1127" s="624"/>
      <c r="AH1127" s="623" t="e">
        <f>'報告書（事業主控）記載用'!#REF!</f>
        <v>#REF!</v>
      </c>
      <c r="AI1127" s="624"/>
      <c r="AJ1127" s="624"/>
      <c r="AK1127" s="626"/>
      <c r="AL1127" s="494" t="e">
        <f>'報告書（事業主控）記載用'!#REF!</f>
        <v>#REF!</v>
      </c>
      <c r="AM1127" s="625"/>
      <c r="AN1127" s="623" t="e">
        <f>'報告書（事業主控）記載用'!#REF!</f>
        <v>#REF!</v>
      </c>
      <c r="AO1127" s="624"/>
      <c r="AP1127" s="624"/>
      <c r="AQ1127" s="624"/>
      <c r="AR1127" s="624"/>
      <c r="AS1127" s="240"/>
    </row>
    <row r="1128" spans="2:45" ht="18" customHeight="1">
      <c r="B1128" s="644" t="e">
        <f>'報告書（事業主控）記載用'!#REF!</f>
        <v>#REF!</v>
      </c>
      <c r="C1128" s="645"/>
      <c r="D1128" s="645"/>
      <c r="E1128" s="645"/>
      <c r="F1128" s="645"/>
      <c r="G1128" s="645"/>
      <c r="H1128" s="645"/>
      <c r="I1128" s="646"/>
      <c r="J1128" s="644" t="e">
        <f>'報告書（事業主控）記載用'!#REF!</f>
        <v>#REF!</v>
      </c>
      <c r="K1128" s="645"/>
      <c r="L1128" s="645"/>
      <c r="M1128" s="645"/>
      <c r="N1128" s="650"/>
      <c r="O1128" s="32" t="e">
        <f>'報告書（事業主控）記載用'!#REF!</f>
        <v>#REF!</v>
      </c>
      <c r="P1128" s="11" t="s">
        <v>31</v>
      </c>
      <c r="Q1128" s="32" t="e">
        <f>'報告書（事業主控）記載用'!#REF!</f>
        <v>#REF!</v>
      </c>
      <c r="R1128" s="11" t="s">
        <v>32</v>
      </c>
      <c r="S1128" s="32" t="e">
        <f>'報告書（事業主控）記載用'!#REF!</f>
        <v>#REF!</v>
      </c>
      <c r="T1128" s="512" t="s">
        <v>33</v>
      </c>
      <c r="U1128" s="512"/>
      <c r="V1128" s="633" t="e">
        <f>'報告書（事業主控）記載用'!#REF!</f>
        <v>#REF!</v>
      </c>
      <c r="W1128" s="634"/>
      <c r="X1128" s="634"/>
      <c r="Y1128" s="284"/>
      <c r="Z1128" s="285"/>
      <c r="AA1128" s="286"/>
      <c r="AB1128" s="286"/>
      <c r="AC1128" s="284"/>
      <c r="AD1128" s="285"/>
      <c r="AE1128" s="286"/>
      <c r="AF1128" s="286"/>
      <c r="AG1128" s="284"/>
      <c r="AH1128" s="630" t="e">
        <f>'報告書（事業主控）記載用'!#REF!</f>
        <v>#REF!</v>
      </c>
      <c r="AI1128" s="631"/>
      <c r="AJ1128" s="631"/>
      <c r="AK1128" s="632"/>
      <c r="AL1128" s="285"/>
      <c r="AM1128" s="287"/>
      <c r="AN1128" s="630" t="e">
        <f>'報告書（事業主控）記載用'!#REF!</f>
        <v>#REF!</v>
      </c>
      <c r="AO1128" s="631"/>
      <c r="AP1128" s="631"/>
      <c r="AQ1128" s="631"/>
      <c r="AR1128" s="631"/>
      <c r="AS1128" s="288"/>
    </row>
    <row r="1129" spans="2:45" ht="18" customHeight="1">
      <c r="B1129" s="647"/>
      <c r="C1129" s="648"/>
      <c r="D1129" s="648"/>
      <c r="E1129" s="648"/>
      <c r="F1129" s="648"/>
      <c r="G1129" s="648"/>
      <c r="H1129" s="648"/>
      <c r="I1129" s="649"/>
      <c r="J1129" s="647"/>
      <c r="K1129" s="648"/>
      <c r="L1129" s="648"/>
      <c r="M1129" s="648"/>
      <c r="N1129" s="651"/>
      <c r="O1129" s="33" t="e">
        <f>'報告書（事業主控）記載用'!#REF!</f>
        <v>#REF!</v>
      </c>
      <c r="P1129" s="237" t="s">
        <v>31</v>
      </c>
      <c r="Q1129" s="33" t="e">
        <f>'報告書（事業主控）記載用'!#REF!</f>
        <v>#REF!</v>
      </c>
      <c r="R1129" s="237" t="s">
        <v>32</v>
      </c>
      <c r="S1129" s="33" t="e">
        <f>'報告書（事業主控）記載用'!#REF!</f>
        <v>#REF!</v>
      </c>
      <c r="T1129" s="652" t="s">
        <v>34</v>
      </c>
      <c r="U1129" s="652"/>
      <c r="V1129" s="627" t="e">
        <f>'報告書（事業主控）記載用'!#REF!</f>
        <v>#REF!</v>
      </c>
      <c r="W1129" s="628"/>
      <c r="X1129" s="628"/>
      <c r="Y1129" s="628"/>
      <c r="Z1129" s="627" t="e">
        <f>'報告書（事業主控）記載用'!#REF!</f>
        <v>#REF!</v>
      </c>
      <c r="AA1129" s="628"/>
      <c r="AB1129" s="628"/>
      <c r="AC1129" s="628"/>
      <c r="AD1129" s="627" t="e">
        <f>'報告書（事業主控）記載用'!#REF!</f>
        <v>#REF!</v>
      </c>
      <c r="AE1129" s="628"/>
      <c r="AF1129" s="628"/>
      <c r="AG1129" s="628"/>
      <c r="AH1129" s="627" t="e">
        <f>'報告書（事業主控）記載用'!#REF!</f>
        <v>#REF!</v>
      </c>
      <c r="AI1129" s="628"/>
      <c r="AJ1129" s="628"/>
      <c r="AK1129" s="629"/>
      <c r="AL1129" s="494" t="e">
        <f>'報告書（事業主控）記載用'!#REF!</f>
        <v>#REF!</v>
      </c>
      <c r="AM1129" s="625"/>
      <c r="AN1129" s="623" t="e">
        <f>'報告書（事業主控）記載用'!#REF!</f>
        <v>#REF!</v>
      </c>
      <c r="AO1129" s="624"/>
      <c r="AP1129" s="624"/>
      <c r="AQ1129" s="624"/>
      <c r="AR1129" s="624"/>
      <c r="AS1129" s="240"/>
    </row>
    <row r="1130" spans="2:45" ht="18" customHeight="1">
      <c r="B1130" s="644" t="e">
        <f>'報告書（事業主控）記載用'!#REF!</f>
        <v>#REF!</v>
      </c>
      <c r="C1130" s="645"/>
      <c r="D1130" s="645"/>
      <c r="E1130" s="645"/>
      <c r="F1130" s="645"/>
      <c r="G1130" s="645"/>
      <c r="H1130" s="645"/>
      <c r="I1130" s="646"/>
      <c r="J1130" s="644" t="e">
        <f>'報告書（事業主控）記載用'!#REF!</f>
        <v>#REF!</v>
      </c>
      <c r="K1130" s="645"/>
      <c r="L1130" s="645"/>
      <c r="M1130" s="645"/>
      <c r="N1130" s="650"/>
      <c r="O1130" s="32" t="e">
        <f>'報告書（事業主控）記載用'!#REF!</f>
        <v>#REF!</v>
      </c>
      <c r="P1130" s="11" t="s">
        <v>31</v>
      </c>
      <c r="Q1130" s="32" t="e">
        <f>'報告書（事業主控）記載用'!#REF!</f>
        <v>#REF!</v>
      </c>
      <c r="R1130" s="11" t="s">
        <v>32</v>
      </c>
      <c r="S1130" s="32" t="e">
        <f>'報告書（事業主控）記載用'!#REF!</f>
        <v>#REF!</v>
      </c>
      <c r="T1130" s="512" t="s">
        <v>33</v>
      </c>
      <c r="U1130" s="512"/>
      <c r="V1130" s="633" t="e">
        <f>'報告書（事業主控）記載用'!#REF!</f>
        <v>#REF!</v>
      </c>
      <c r="W1130" s="634"/>
      <c r="X1130" s="634"/>
      <c r="Y1130" s="284"/>
      <c r="Z1130" s="285"/>
      <c r="AA1130" s="286"/>
      <c r="AB1130" s="286"/>
      <c r="AC1130" s="284"/>
      <c r="AD1130" s="285"/>
      <c r="AE1130" s="286"/>
      <c r="AF1130" s="286"/>
      <c r="AG1130" s="284"/>
      <c r="AH1130" s="630" t="e">
        <f>'報告書（事業主控）記載用'!#REF!</f>
        <v>#REF!</v>
      </c>
      <c r="AI1130" s="631"/>
      <c r="AJ1130" s="631"/>
      <c r="AK1130" s="632"/>
      <c r="AL1130" s="285"/>
      <c r="AM1130" s="287"/>
      <c r="AN1130" s="630" t="e">
        <f>'報告書（事業主控）記載用'!#REF!</f>
        <v>#REF!</v>
      </c>
      <c r="AO1130" s="631"/>
      <c r="AP1130" s="631"/>
      <c r="AQ1130" s="631"/>
      <c r="AR1130" s="631"/>
      <c r="AS1130" s="288"/>
    </row>
    <row r="1131" spans="2:45" ht="18" customHeight="1">
      <c r="B1131" s="647"/>
      <c r="C1131" s="648"/>
      <c r="D1131" s="648"/>
      <c r="E1131" s="648"/>
      <c r="F1131" s="648"/>
      <c r="G1131" s="648"/>
      <c r="H1131" s="648"/>
      <c r="I1131" s="649"/>
      <c r="J1131" s="647"/>
      <c r="K1131" s="648"/>
      <c r="L1131" s="648"/>
      <c r="M1131" s="648"/>
      <c r="N1131" s="651"/>
      <c r="O1131" s="33" t="e">
        <f>'報告書（事業主控）記載用'!#REF!</f>
        <v>#REF!</v>
      </c>
      <c r="P1131" s="237" t="s">
        <v>31</v>
      </c>
      <c r="Q1131" s="33" t="e">
        <f>'報告書（事業主控）記載用'!#REF!</f>
        <v>#REF!</v>
      </c>
      <c r="R1131" s="237" t="s">
        <v>32</v>
      </c>
      <c r="S1131" s="33" t="e">
        <f>'報告書（事業主控）記載用'!#REF!</f>
        <v>#REF!</v>
      </c>
      <c r="T1131" s="652" t="s">
        <v>34</v>
      </c>
      <c r="U1131" s="652"/>
      <c r="V1131" s="627" t="e">
        <f>'報告書（事業主控）記載用'!#REF!</f>
        <v>#REF!</v>
      </c>
      <c r="W1131" s="628"/>
      <c r="X1131" s="628"/>
      <c r="Y1131" s="628"/>
      <c r="Z1131" s="627" t="e">
        <f>'報告書（事業主控）記載用'!#REF!</f>
        <v>#REF!</v>
      </c>
      <c r="AA1131" s="628"/>
      <c r="AB1131" s="628"/>
      <c r="AC1131" s="628"/>
      <c r="AD1131" s="627" t="e">
        <f>'報告書（事業主控）記載用'!#REF!</f>
        <v>#REF!</v>
      </c>
      <c r="AE1131" s="628"/>
      <c r="AF1131" s="628"/>
      <c r="AG1131" s="628"/>
      <c r="AH1131" s="627" t="e">
        <f>'報告書（事業主控）記載用'!#REF!</f>
        <v>#REF!</v>
      </c>
      <c r="AI1131" s="628"/>
      <c r="AJ1131" s="628"/>
      <c r="AK1131" s="629"/>
      <c r="AL1131" s="494" t="e">
        <f>'報告書（事業主控）記載用'!#REF!</f>
        <v>#REF!</v>
      </c>
      <c r="AM1131" s="625"/>
      <c r="AN1131" s="623" t="e">
        <f>'報告書（事業主控）記載用'!#REF!</f>
        <v>#REF!</v>
      </c>
      <c r="AO1131" s="624"/>
      <c r="AP1131" s="624"/>
      <c r="AQ1131" s="624"/>
      <c r="AR1131" s="624"/>
      <c r="AS1131" s="240"/>
    </row>
    <row r="1132" spans="2:45" ht="18" customHeight="1">
      <c r="B1132" s="644" t="e">
        <f>'報告書（事業主控）記載用'!#REF!</f>
        <v>#REF!</v>
      </c>
      <c r="C1132" s="645"/>
      <c r="D1132" s="645"/>
      <c r="E1132" s="645"/>
      <c r="F1132" s="645"/>
      <c r="G1132" s="645"/>
      <c r="H1132" s="645"/>
      <c r="I1132" s="646"/>
      <c r="J1132" s="644" t="e">
        <f>'報告書（事業主控）記載用'!#REF!</f>
        <v>#REF!</v>
      </c>
      <c r="K1132" s="645"/>
      <c r="L1132" s="645"/>
      <c r="M1132" s="645"/>
      <c r="N1132" s="650"/>
      <c r="O1132" s="32" t="e">
        <f>'報告書（事業主控）記載用'!#REF!</f>
        <v>#REF!</v>
      </c>
      <c r="P1132" s="11" t="s">
        <v>31</v>
      </c>
      <c r="Q1132" s="32" t="e">
        <f>'報告書（事業主控）記載用'!#REF!</f>
        <v>#REF!</v>
      </c>
      <c r="R1132" s="11" t="s">
        <v>32</v>
      </c>
      <c r="S1132" s="32" t="e">
        <f>'報告書（事業主控）記載用'!#REF!</f>
        <v>#REF!</v>
      </c>
      <c r="T1132" s="512" t="s">
        <v>33</v>
      </c>
      <c r="U1132" s="512"/>
      <c r="V1132" s="633" t="e">
        <f>'報告書（事業主控）記載用'!#REF!</f>
        <v>#REF!</v>
      </c>
      <c r="W1132" s="634"/>
      <c r="X1132" s="634"/>
      <c r="Y1132" s="284"/>
      <c r="Z1132" s="285"/>
      <c r="AA1132" s="286"/>
      <c r="AB1132" s="286"/>
      <c r="AC1132" s="284"/>
      <c r="AD1132" s="285"/>
      <c r="AE1132" s="286"/>
      <c r="AF1132" s="286"/>
      <c r="AG1132" s="284"/>
      <c r="AH1132" s="630" t="e">
        <f>'報告書（事業主控）記載用'!#REF!</f>
        <v>#REF!</v>
      </c>
      <c r="AI1132" s="631"/>
      <c r="AJ1132" s="631"/>
      <c r="AK1132" s="632"/>
      <c r="AL1132" s="285"/>
      <c r="AM1132" s="287"/>
      <c r="AN1132" s="630" t="e">
        <f>'報告書（事業主控）記載用'!#REF!</f>
        <v>#REF!</v>
      </c>
      <c r="AO1132" s="631"/>
      <c r="AP1132" s="631"/>
      <c r="AQ1132" s="631"/>
      <c r="AR1132" s="631"/>
      <c r="AS1132" s="288"/>
    </row>
    <row r="1133" spans="2:45" ht="18" customHeight="1">
      <c r="B1133" s="647"/>
      <c r="C1133" s="648"/>
      <c r="D1133" s="648"/>
      <c r="E1133" s="648"/>
      <c r="F1133" s="648"/>
      <c r="G1133" s="648"/>
      <c r="H1133" s="648"/>
      <c r="I1133" s="649"/>
      <c r="J1133" s="647"/>
      <c r="K1133" s="648"/>
      <c r="L1133" s="648"/>
      <c r="M1133" s="648"/>
      <c r="N1133" s="651"/>
      <c r="O1133" s="33" t="e">
        <f>'報告書（事業主控）記載用'!#REF!</f>
        <v>#REF!</v>
      </c>
      <c r="P1133" s="237" t="s">
        <v>31</v>
      </c>
      <c r="Q1133" s="33" t="e">
        <f>'報告書（事業主控）記載用'!#REF!</f>
        <v>#REF!</v>
      </c>
      <c r="R1133" s="237" t="s">
        <v>32</v>
      </c>
      <c r="S1133" s="33" t="e">
        <f>'報告書（事業主控）記載用'!#REF!</f>
        <v>#REF!</v>
      </c>
      <c r="T1133" s="652" t="s">
        <v>34</v>
      </c>
      <c r="U1133" s="652"/>
      <c r="V1133" s="627" t="e">
        <f>'報告書（事業主控）記載用'!#REF!</f>
        <v>#REF!</v>
      </c>
      <c r="W1133" s="628"/>
      <c r="X1133" s="628"/>
      <c r="Y1133" s="628"/>
      <c r="Z1133" s="627" t="e">
        <f>'報告書（事業主控）記載用'!#REF!</f>
        <v>#REF!</v>
      </c>
      <c r="AA1133" s="628"/>
      <c r="AB1133" s="628"/>
      <c r="AC1133" s="628"/>
      <c r="AD1133" s="627" t="e">
        <f>'報告書（事業主控）記載用'!#REF!</f>
        <v>#REF!</v>
      </c>
      <c r="AE1133" s="628"/>
      <c r="AF1133" s="628"/>
      <c r="AG1133" s="628"/>
      <c r="AH1133" s="627" t="e">
        <f>'報告書（事業主控）記載用'!#REF!</f>
        <v>#REF!</v>
      </c>
      <c r="AI1133" s="628"/>
      <c r="AJ1133" s="628"/>
      <c r="AK1133" s="629"/>
      <c r="AL1133" s="494" t="e">
        <f>'報告書（事業主控）記載用'!#REF!</f>
        <v>#REF!</v>
      </c>
      <c r="AM1133" s="625"/>
      <c r="AN1133" s="623" t="e">
        <f>'報告書（事業主控）記載用'!#REF!</f>
        <v>#REF!</v>
      </c>
      <c r="AO1133" s="624"/>
      <c r="AP1133" s="624"/>
      <c r="AQ1133" s="624"/>
      <c r="AR1133" s="624"/>
      <c r="AS1133" s="240"/>
    </row>
    <row r="1134" spans="2:45" ht="18" customHeight="1">
      <c r="B1134" s="644" t="e">
        <f>'報告書（事業主控）記載用'!#REF!</f>
        <v>#REF!</v>
      </c>
      <c r="C1134" s="645"/>
      <c r="D1134" s="645"/>
      <c r="E1134" s="645"/>
      <c r="F1134" s="645"/>
      <c r="G1134" s="645"/>
      <c r="H1134" s="645"/>
      <c r="I1134" s="646"/>
      <c r="J1134" s="644" t="e">
        <f>'報告書（事業主控）記載用'!#REF!</f>
        <v>#REF!</v>
      </c>
      <c r="K1134" s="645"/>
      <c r="L1134" s="645"/>
      <c r="M1134" s="645"/>
      <c r="N1134" s="650"/>
      <c r="O1134" s="32" t="e">
        <f>'報告書（事業主控）記載用'!#REF!</f>
        <v>#REF!</v>
      </c>
      <c r="P1134" s="11" t="s">
        <v>31</v>
      </c>
      <c r="Q1134" s="32" t="e">
        <f>'報告書（事業主控）記載用'!#REF!</f>
        <v>#REF!</v>
      </c>
      <c r="R1134" s="11" t="s">
        <v>32</v>
      </c>
      <c r="S1134" s="32" t="e">
        <f>'報告書（事業主控）記載用'!#REF!</f>
        <v>#REF!</v>
      </c>
      <c r="T1134" s="512" t="s">
        <v>33</v>
      </c>
      <c r="U1134" s="512"/>
      <c r="V1134" s="633" t="e">
        <f>'報告書（事業主控）記載用'!#REF!</f>
        <v>#REF!</v>
      </c>
      <c r="W1134" s="634"/>
      <c r="X1134" s="634"/>
      <c r="Y1134" s="284"/>
      <c r="Z1134" s="285"/>
      <c r="AA1134" s="286"/>
      <c r="AB1134" s="286"/>
      <c r="AC1134" s="284"/>
      <c r="AD1134" s="285"/>
      <c r="AE1134" s="286"/>
      <c r="AF1134" s="286"/>
      <c r="AG1134" s="284"/>
      <c r="AH1134" s="630" t="e">
        <f>'報告書（事業主控）記載用'!#REF!</f>
        <v>#REF!</v>
      </c>
      <c r="AI1134" s="631"/>
      <c r="AJ1134" s="631"/>
      <c r="AK1134" s="632"/>
      <c r="AL1134" s="285"/>
      <c r="AM1134" s="287"/>
      <c r="AN1134" s="630" t="e">
        <f>'報告書（事業主控）記載用'!#REF!</f>
        <v>#REF!</v>
      </c>
      <c r="AO1134" s="631"/>
      <c r="AP1134" s="631"/>
      <c r="AQ1134" s="631"/>
      <c r="AR1134" s="631"/>
      <c r="AS1134" s="288"/>
    </row>
    <row r="1135" spans="2:45" ht="18" customHeight="1">
      <c r="B1135" s="647"/>
      <c r="C1135" s="648"/>
      <c r="D1135" s="648"/>
      <c r="E1135" s="648"/>
      <c r="F1135" s="648"/>
      <c r="G1135" s="648"/>
      <c r="H1135" s="648"/>
      <c r="I1135" s="649"/>
      <c r="J1135" s="647"/>
      <c r="K1135" s="648"/>
      <c r="L1135" s="648"/>
      <c r="M1135" s="648"/>
      <c r="N1135" s="651"/>
      <c r="O1135" s="33" t="e">
        <f>'報告書（事業主控）記載用'!#REF!</f>
        <v>#REF!</v>
      </c>
      <c r="P1135" s="237" t="s">
        <v>31</v>
      </c>
      <c r="Q1135" s="33" t="e">
        <f>'報告書（事業主控）記載用'!#REF!</f>
        <v>#REF!</v>
      </c>
      <c r="R1135" s="237" t="s">
        <v>32</v>
      </c>
      <c r="S1135" s="33" t="e">
        <f>'報告書（事業主控）記載用'!#REF!</f>
        <v>#REF!</v>
      </c>
      <c r="T1135" s="652" t="s">
        <v>34</v>
      </c>
      <c r="U1135" s="652"/>
      <c r="V1135" s="627" t="e">
        <f>'報告書（事業主控）記載用'!#REF!</f>
        <v>#REF!</v>
      </c>
      <c r="W1135" s="628"/>
      <c r="X1135" s="628"/>
      <c r="Y1135" s="628"/>
      <c r="Z1135" s="627" t="e">
        <f>'報告書（事業主控）記載用'!#REF!</f>
        <v>#REF!</v>
      </c>
      <c r="AA1135" s="628"/>
      <c r="AB1135" s="628"/>
      <c r="AC1135" s="628"/>
      <c r="AD1135" s="627" t="e">
        <f>'報告書（事業主控）記載用'!#REF!</f>
        <v>#REF!</v>
      </c>
      <c r="AE1135" s="628"/>
      <c r="AF1135" s="628"/>
      <c r="AG1135" s="628"/>
      <c r="AH1135" s="627" t="e">
        <f>'報告書（事業主控）記載用'!#REF!</f>
        <v>#REF!</v>
      </c>
      <c r="AI1135" s="628"/>
      <c r="AJ1135" s="628"/>
      <c r="AK1135" s="629"/>
      <c r="AL1135" s="494" t="e">
        <f>'報告書（事業主控）記載用'!#REF!</f>
        <v>#REF!</v>
      </c>
      <c r="AM1135" s="625"/>
      <c r="AN1135" s="623" t="e">
        <f>'報告書（事業主控）記載用'!#REF!</f>
        <v>#REF!</v>
      </c>
      <c r="AO1135" s="624"/>
      <c r="AP1135" s="624"/>
      <c r="AQ1135" s="624"/>
      <c r="AR1135" s="624"/>
      <c r="AS1135" s="240"/>
    </row>
    <row r="1136" spans="2:45" ht="18" customHeight="1">
      <c r="B1136" s="644" t="e">
        <f>'報告書（事業主控）記載用'!#REF!</f>
        <v>#REF!</v>
      </c>
      <c r="C1136" s="645"/>
      <c r="D1136" s="645"/>
      <c r="E1136" s="645"/>
      <c r="F1136" s="645"/>
      <c r="G1136" s="645"/>
      <c r="H1136" s="645"/>
      <c r="I1136" s="646"/>
      <c r="J1136" s="644" t="e">
        <f>'報告書（事業主控）記載用'!#REF!</f>
        <v>#REF!</v>
      </c>
      <c r="K1136" s="645"/>
      <c r="L1136" s="645"/>
      <c r="M1136" s="645"/>
      <c r="N1136" s="650"/>
      <c r="O1136" s="32" t="e">
        <f>'報告書（事業主控）記載用'!#REF!</f>
        <v>#REF!</v>
      </c>
      <c r="P1136" s="11" t="s">
        <v>31</v>
      </c>
      <c r="Q1136" s="32" t="e">
        <f>'報告書（事業主控）記載用'!#REF!</f>
        <v>#REF!</v>
      </c>
      <c r="R1136" s="11" t="s">
        <v>32</v>
      </c>
      <c r="S1136" s="32" t="e">
        <f>'報告書（事業主控）記載用'!#REF!</f>
        <v>#REF!</v>
      </c>
      <c r="T1136" s="512" t="s">
        <v>33</v>
      </c>
      <c r="U1136" s="512"/>
      <c r="V1136" s="633" t="e">
        <f>'報告書（事業主控）記載用'!#REF!</f>
        <v>#REF!</v>
      </c>
      <c r="W1136" s="634"/>
      <c r="X1136" s="634"/>
      <c r="Y1136" s="284"/>
      <c r="Z1136" s="285"/>
      <c r="AA1136" s="286"/>
      <c r="AB1136" s="286"/>
      <c r="AC1136" s="284"/>
      <c r="AD1136" s="285"/>
      <c r="AE1136" s="286"/>
      <c r="AF1136" s="286"/>
      <c r="AG1136" s="284"/>
      <c r="AH1136" s="630" t="e">
        <f>'報告書（事業主控）記載用'!#REF!</f>
        <v>#REF!</v>
      </c>
      <c r="AI1136" s="631"/>
      <c r="AJ1136" s="631"/>
      <c r="AK1136" s="632"/>
      <c r="AL1136" s="285"/>
      <c r="AM1136" s="287"/>
      <c r="AN1136" s="630" t="e">
        <f>'報告書（事業主控）記載用'!#REF!</f>
        <v>#REF!</v>
      </c>
      <c r="AO1136" s="631"/>
      <c r="AP1136" s="631"/>
      <c r="AQ1136" s="631"/>
      <c r="AR1136" s="631"/>
      <c r="AS1136" s="288"/>
    </row>
    <row r="1137" spans="2:45" ht="18" customHeight="1">
      <c r="B1137" s="647"/>
      <c r="C1137" s="648"/>
      <c r="D1137" s="648"/>
      <c r="E1137" s="648"/>
      <c r="F1137" s="648"/>
      <c r="G1137" s="648"/>
      <c r="H1137" s="648"/>
      <c r="I1137" s="649"/>
      <c r="J1137" s="647"/>
      <c r="K1137" s="648"/>
      <c r="L1137" s="648"/>
      <c r="M1137" s="648"/>
      <c r="N1137" s="651"/>
      <c r="O1137" s="33" t="e">
        <f>'報告書（事業主控）記載用'!#REF!</f>
        <v>#REF!</v>
      </c>
      <c r="P1137" s="237" t="s">
        <v>31</v>
      </c>
      <c r="Q1137" s="33" t="e">
        <f>'報告書（事業主控）記載用'!#REF!</f>
        <v>#REF!</v>
      </c>
      <c r="R1137" s="237" t="s">
        <v>32</v>
      </c>
      <c r="S1137" s="33" t="e">
        <f>'報告書（事業主控）記載用'!#REF!</f>
        <v>#REF!</v>
      </c>
      <c r="T1137" s="652" t="s">
        <v>34</v>
      </c>
      <c r="U1137" s="652"/>
      <c r="V1137" s="627" t="e">
        <f>'報告書（事業主控）記載用'!#REF!</f>
        <v>#REF!</v>
      </c>
      <c r="W1137" s="628"/>
      <c r="X1137" s="628"/>
      <c r="Y1137" s="628"/>
      <c r="Z1137" s="627" t="e">
        <f>'報告書（事業主控）記載用'!#REF!</f>
        <v>#REF!</v>
      </c>
      <c r="AA1137" s="628"/>
      <c r="AB1137" s="628"/>
      <c r="AC1137" s="628"/>
      <c r="AD1137" s="627" t="e">
        <f>'報告書（事業主控）記載用'!#REF!</f>
        <v>#REF!</v>
      </c>
      <c r="AE1137" s="628"/>
      <c r="AF1137" s="628"/>
      <c r="AG1137" s="628"/>
      <c r="AH1137" s="627" t="e">
        <f>'報告書（事業主控）記載用'!#REF!</f>
        <v>#REF!</v>
      </c>
      <c r="AI1137" s="628"/>
      <c r="AJ1137" s="628"/>
      <c r="AK1137" s="629"/>
      <c r="AL1137" s="494" t="e">
        <f>'報告書（事業主控）記載用'!#REF!</f>
        <v>#REF!</v>
      </c>
      <c r="AM1137" s="625"/>
      <c r="AN1137" s="623" t="e">
        <f>'報告書（事業主控）記載用'!#REF!</f>
        <v>#REF!</v>
      </c>
      <c r="AO1137" s="624"/>
      <c r="AP1137" s="624"/>
      <c r="AQ1137" s="624"/>
      <c r="AR1137" s="624"/>
      <c r="AS1137" s="240"/>
    </row>
    <row r="1138" spans="2:45" ht="18" customHeight="1">
      <c r="B1138" s="644" t="e">
        <f>'報告書（事業主控）記載用'!#REF!</f>
        <v>#REF!</v>
      </c>
      <c r="C1138" s="645"/>
      <c r="D1138" s="645"/>
      <c r="E1138" s="645"/>
      <c r="F1138" s="645"/>
      <c r="G1138" s="645"/>
      <c r="H1138" s="645"/>
      <c r="I1138" s="646"/>
      <c r="J1138" s="644" t="e">
        <f>'報告書（事業主控）記載用'!#REF!</f>
        <v>#REF!</v>
      </c>
      <c r="K1138" s="645"/>
      <c r="L1138" s="645"/>
      <c r="M1138" s="645"/>
      <c r="N1138" s="650"/>
      <c r="O1138" s="32" t="e">
        <f>'報告書（事業主控）記載用'!#REF!</f>
        <v>#REF!</v>
      </c>
      <c r="P1138" s="11" t="s">
        <v>31</v>
      </c>
      <c r="Q1138" s="32" t="e">
        <f>'報告書（事業主控）記載用'!#REF!</f>
        <v>#REF!</v>
      </c>
      <c r="R1138" s="11" t="s">
        <v>32</v>
      </c>
      <c r="S1138" s="32" t="e">
        <f>'報告書（事業主控）記載用'!#REF!</f>
        <v>#REF!</v>
      </c>
      <c r="T1138" s="512" t="s">
        <v>33</v>
      </c>
      <c r="U1138" s="512"/>
      <c r="V1138" s="633" t="e">
        <f>'報告書（事業主控）記載用'!#REF!</f>
        <v>#REF!</v>
      </c>
      <c r="W1138" s="634"/>
      <c r="X1138" s="634"/>
      <c r="Y1138" s="284"/>
      <c r="Z1138" s="285"/>
      <c r="AA1138" s="286"/>
      <c r="AB1138" s="286"/>
      <c r="AC1138" s="284"/>
      <c r="AD1138" s="285"/>
      <c r="AE1138" s="286"/>
      <c r="AF1138" s="286"/>
      <c r="AG1138" s="284"/>
      <c r="AH1138" s="630" t="e">
        <f>'報告書（事業主控）記載用'!#REF!</f>
        <v>#REF!</v>
      </c>
      <c r="AI1138" s="631"/>
      <c r="AJ1138" s="631"/>
      <c r="AK1138" s="632"/>
      <c r="AL1138" s="285"/>
      <c r="AM1138" s="287"/>
      <c r="AN1138" s="630" t="e">
        <f>'報告書（事業主控）記載用'!#REF!</f>
        <v>#REF!</v>
      </c>
      <c r="AO1138" s="631"/>
      <c r="AP1138" s="631"/>
      <c r="AQ1138" s="631"/>
      <c r="AR1138" s="631"/>
      <c r="AS1138" s="288"/>
    </row>
    <row r="1139" spans="2:45" ht="18" customHeight="1">
      <c r="B1139" s="647"/>
      <c r="C1139" s="648"/>
      <c r="D1139" s="648"/>
      <c r="E1139" s="648"/>
      <c r="F1139" s="648"/>
      <c r="G1139" s="648"/>
      <c r="H1139" s="648"/>
      <c r="I1139" s="649"/>
      <c r="J1139" s="647"/>
      <c r="K1139" s="648"/>
      <c r="L1139" s="648"/>
      <c r="M1139" s="648"/>
      <c r="N1139" s="651"/>
      <c r="O1139" s="33" t="e">
        <f>'報告書（事業主控）記載用'!#REF!</f>
        <v>#REF!</v>
      </c>
      <c r="P1139" s="237" t="s">
        <v>31</v>
      </c>
      <c r="Q1139" s="33" t="e">
        <f>'報告書（事業主控）記載用'!#REF!</f>
        <v>#REF!</v>
      </c>
      <c r="R1139" s="237" t="s">
        <v>32</v>
      </c>
      <c r="S1139" s="33" t="e">
        <f>'報告書（事業主控）記載用'!#REF!</f>
        <v>#REF!</v>
      </c>
      <c r="T1139" s="652" t="s">
        <v>34</v>
      </c>
      <c r="U1139" s="652"/>
      <c r="V1139" s="627" t="e">
        <f>'報告書（事業主控）記載用'!#REF!</f>
        <v>#REF!</v>
      </c>
      <c r="W1139" s="628"/>
      <c r="X1139" s="628"/>
      <c r="Y1139" s="628"/>
      <c r="Z1139" s="627" t="e">
        <f>'報告書（事業主控）記載用'!#REF!</f>
        <v>#REF!</v>
      </c>
      <c r="AA1139" s="628"/>
      <c r="AB1139" s="628"/>
      <c r="AC1139" s="628"/>
      <c r="AD1139" s="627" t="e">
        <f>'報告書（事業主控）記載用'!#REF!</f>
        <v>#REF!</v>
      </c>
      <c r="AE1139" s="628"/>
      <c r="AF1139" s="628"/>
      <c r="AG1139" s="628"/>
      <c r="AH1139" s="627" t="e">
        <f>'報告書（事業主控）記載用'!#REF!</f>
        <v>#REF!</v>
      </c>
      <c r="AI1139" s="628"/>
      <c r="AJ1139" s="628"/>
      <c r="AK1139" s="629"/>
      <c r="AL1139" s="494" t="e">
        <f>'報告書（事業主控）記載用'!#REF!</f>
        <v>#REF!</v>
      </c>
      <c r="AM1139" s="625"/>
      <c r="AN1139" s="623" t="e">
        <f>'報告書（事業主控）記載用'!#REF!</f>
        <v>#REF!</v>
      </c>
      <c r="AO1139" s="624"/>
      <c r="AP1139" s="624"/>
      <c r="AQ1139" s="624"/>
      <c r="AR1139" s="624"/>
      <c r="AS1139" s="240"/>
    </row>
    <row r="1140" spans="2:45" ht="18" customHeight="1">
      <c r="B1140" s="644" t="e">
        <f>'報告書（事業主控）記載用'!#REF!</f>
        <v>#REF!</v>
      </c>
      <c r="C1140" s="645"/>
      <c r="D1140" s="645"/>
      <c r="E1140" s="645"/>
      <c r="F1140" s="645"/>
      <c r="G1140" s="645"/>
      <c r="H1140" s="645"/>
      <c r="I1140" s="646"/>
      <c r="J1140" s="644" t="e">
        <f>'報告書（事業主控）記載用'!#REF!</f>
        <v>#REF!</v>
      </c>
      <c r="K1140" s="645"/>
      <c r="L1140" s="645"/>
      <c r="M1140" s="645"/>
      <c r="N1140" s="650"/>
      <c r="O1140" s="32" t="e">
        <f>'報告書（事業主控）記載用'!#REF!</f>
        <v>#REF!</v>
      </c>
      <c r="P1140" s="11" t="s">
        <v>31</v>
      </c>
      <c r="Q1140" s="32" t="e">
        <f>'報告書（事業主控）記載用'!#REF!</f>
        <v>#REF!</v>
      </c>
      <c r="R1140" s="11" t="s">
        <v>32</v>
      </c>
      <c r="S1140" s="32" t="e">
        <f>'報告書（事業主控）記載用'!#REF!</f>
        <v>#REF!</v>
      </c>
      <c r="T1140" s="512" t="s">
        <v>33</v>
      </c>
      <c r="U1140" s="512"/>
      <c r="V1140" s="633" t="e">
        <f>'報告書（事業主控）記載用'!#REF!</f>
        <v>#REF!</v>
      </c>
      <c r="W1140" s="634"/>
      <c r="X1140" s="634"/>
      <c r="Y1140" s="284"/>
      <c r="Z1140" s="285"/>
      <c r="AA1140" s="286"/>
      <c r="AB1140" s="286"/>
      <c r="AC1140" s="284"/>
      <c r="AD1140" s="285"/>
      <c r="AE1140" s="286"/>
      <c r="AF1140" s="286"/>
      <c r="AG1140" s="284"/>
      <c r="AH1140" s="630" t="e">
        <f>'報告書（事業主控）記載用'!#REF!</f>
        <v>#REF!</v>
      </c>
      <c r="AI1140" s="631"/>
      <c r="AJ1140" s="631"/>
      <c r="AK1140" s="632"/>
      <c r="AL1140" s="285"/>
      <c r="AM1140" s="287"/>
      <c r="AN1140" s="630" t="e">
        <f>'報告書（事業主控）記載用'!#REF!</f>
        <v>#REF!</v>
      </c>
      <c r="AO1140" s="631"/>
      <c r="AP1140" s="631"/>
      <c r="AQ1140" s="631"/>
      <c r="AR1140" s="631"/>
      <c r="AS1140" s="288"/>
    </row>
    <row r="1141" spans="2:45" ht="18" customHeight="1">
      <c r="B1141" s="647"/>
      <c r="C1141" s="648"/>
      <c r="D1141" s="648"/>
      <c r="E1141" s="648"/>
      <c r="F1141" s="648"/>
      <c r="G1141" s="648"/>
      <c r="H1141" s="648"/>
      <c r="I1141" s="649"/>
      <c r="J1141" s="647"/>
      <c r="K1141" s="648"/>
      <c r="L1141" s="648"/>
      <c r="M1141" s="648"/>
      <c r="N1141" s="651"/>
      <c r="O1141" s="33" t="e">
        <f>'報告書（事業主控）記載用'!#REF!</f>
        <v>#REF!</v>
      </c>
      <c r="P1141" s="237" t="s">
        <v>31</v>
      </c>
      <c r="Q1141" s="33" t="e">
        <f>'報告書（事業主控）記載用'!#REF!</f>
        <v>#REF!</v>
      </c>
      <c r="R1141" s="237" t="s">
        <v>32</v>
      </c>
      <c r="S1141" s="33" t="e">
        <f>'報告書（事業主控）記載用'!#REF!</f>
        <v>#REF!</v>
      </c>
      <c r="T1141" s="652" t="s">
        <v>34</v>
      </c>
      <c r="U1141" s="652"/>
      <c r="V1141" s="627" t="e">
        <f>'報告書（事業主控）記載用'!#REF!</f>
        <v>#REF!</v>
      </c>
      <c r="W1141" s="628"/>
      <c r="X1141" s="628"/>
      <c r="Y1141" s="628"/>
      <c r="Z1141" s="627" t="e">
        <f>'報告書（事業主控）記載用'!#REF!</f>
        <v>#REF!</v>
      </c>
      <c r="AA1141" s="628"/>
      <c r="AB1141" s="628"/>
      <c r="AC1141" s="628"/>
      <c r="AD1141" s="627" t="e">
        <f>'報告書（事業主控）記載用'!#REF!</f>
        <v>#REF!</v>
      </c>
      <c r="AE1141" s="628"/>
      <c r="AF1141" s="628"/>
      <c r="AG1141" s="628"/>
      <c r="AH1141" s="627" t="e">
        <f>'報告書（事業主控）記載用'!#REF!</f>
        <v>#REF!</v>
      </c>
      <c r="AI1141" s="628"/>
      <c r="AJ1141" s="628"/>
      <c r="AK1141" s="629"/>
      <c r="AL1141" s="494" t="e">
        <f>'報告書（事業主控）記載用'!#REF!</f>
        <v>#REF!</v>
      </c>
      <c r="AM1141" s="625"/>
      <c r="AN1141" s="623" t="e">
        <f>'報告書（事業主控）記載用'!#REF!</f>
        <v>#REF!</v>
      </c>
      <c r="AO1141" s="624"/>
      <c r="AP1141" s="624"/>
      <c r="AQ1141" s="624"/>
      <c r="AR1141" s="624"/>
      <c r="AS1141" s="240"/>
    </row>
    <row r="1142" spans="2:45" ht="18" customHeight="1">
      <c r="B1142" s="644" t="e">
        <f>'報告書（事業主控）記載用'!#REF!</f>
        <v>#REF!</v>
      </c>
      <c r="C1142" s="645"/>
      <c r="D1142" s="645"/>
      <c r="E1142" s="645"/>
      <c r="F1142" s="645"/>
      <c r="G1142" s="645"/>
      <c r="H1142" s="645"/>
      <c r="I1142" s="646"/>
      <c r="J1142" s="644" t="e">
        <f>'報告書（事業主控）記載用'!#REF!</f>
        <v>#REF!</v>
      </c>
      <c r="K1142" s="645"/>
      <c r="L1142" s="645"/>
      <c r="M1142" s="645"/>
      <c r="N1142" s="650"/>
      <c r="O1142" s="32" t="e">
        <f>'報告書（事業主控）記載用'!#REF!</f>
        <v>#REF!</v>
      </c>
      <c r="P1142" s="11" t="s">
        <v>31</v>
      </c>
      <c r="Q1142" s="32" t="e">
        <f>'報告書（事業主控）記載用'!#REF!</f>
        <v>#REF!</v>
      </c>
      <c r="R1142" s="11" t="s">
        <v>32</v>
      </c>
      <c r="S1142" s="32" t="e">
        <f>'報告書（事業主控）記載用'!#REF!</f>
        <v>#REF!</v>
      </c>
      <c r="T1142" s="512" t="s">
        <v>33</v>
      </c>
      <c r="U1142" s="512"/>
      <c r="V1142" s="633" t="e">
        <f>'報告書（事業主控）記載用'!#REF!</f>
        <v>#REF!</v>
      </c>
      <c r="W1142" s="634"/>
      <c r="X1142" s="634"/>
      <c r="Y1142" s="284"/>
      <c r="Z1142" s="285"/>
      <c r="AA1142" s="286"/>
      <c r="AB1142" s="286"/>
      <c r="AC1142" s="284"/>
      <c r="AD1142" s="285"/>
      <c r="AE1142" s="286"/>
      <c r="AF1142" s="286"/>
      <c r="AG1142" s="284"/>
      <c r="AH1142" s="630" t="e">
        <f>'報告書（事業主控）記載用'!#REF!</f>
        <v>#REF!</v>
      </c>
      <c r="AI1142" s="631"/>
      <c r="AJ1142" s="631"/>
      <c r="AK1142" s="632"/>
      <c r="AL1142" s="285"/>
      <c r="AM1142" s="287"/>
      <c r="AN1142" s="630" t="e">
        <f>'報告書（事業主控）記載用'!#REF!</f>
        <v>#REF!</v>
      </c>
      <c r="AO1142" s="631"/>
      <c r="AP1142" s="631"/>
      <c r="AQ1142" s="631"/>
      <c r="AR1142" s="631"/>
      <c r="AS1142" s="288"/>
    </row>
    <row r="1143" spans="2:45" ht="18" customHeight="1">
      <c r="B1143" s="647"/>
      <c r="C1143" s="648"/>
      <c r="D1143" s="648"/>
      <c r="E1143" s="648"/>
      <c r="F1143" s="648"/>
      <c r="G1143" s="648"/>
      <c r="H1143" s="648"/>
      <c r="I1143" s="649"/>
      <c r="J1143" s="647"/>
      <c r="K1143" s="648"/>
      <c r="L1143" s="648"/>
      <c r="M1143" s="648"/>
      <c r="N1143" s="651"/>
      <c r="O1143" s="33" t="e">
        <f>'報告書（事業主控）記載用'!#REF!</f>
        <v>#REF!</v>
      </c>
      <c r="P1143" s="184" t="s">
        <v>31</v>
      </c>
      <c r="Q1143" s="33" t="e">
        <f>'報告書（事業主控）記載用'!#REF!</f>
        <v>#REF!</v>
      </c>
      <c r="R1143" s="237" t="s">
        <v>32</v>
      </c>
      <c r="S1143" s="33" t="e">
        <f>'報告書（事業主控）記載用'!#REF!</f>
        <v>#REF!</v>
      </c>
      <c r="T1143" s="652" t="s">
        <v>34</v>
      </c>
      <c r="U1143" s="652"/>
      <c r="V1143" s="627" t="e">
        <f>'報告書（事業主控）記載用'!#REF!</f>
        <v>#REF!</v>
      </c>
      <c r="W1143" s="628"/>
      <c r="X1143" s="628"/>
      <c r="Y1143" s="628"/>
      <c r="Z1143" s="627" t="e">
        <f>'報告書（事業主控）記載用'!#REF!</f>
        <v>#REF!</v>
      </c>
      <c r="AA1143" s="628"/>
      <c r="AB1143" s="628"/>
      <c r="AC1143" s="628"/>
      <c r="AD1143" s="627" t="e">
        <f>'報告書（事業主控）記載用'!#REF!</f>
        <v>#REF!</v>
      </c>
      <c r="AE1143" s="628"/>
      <c r="AF1143" s="628"/>
      <c r="AG1143" s="628"/>
      <c r="AH1143" s="627" t="e">
        <f>'報告書（事業主控）記載用'!#REF!</f>
        <v>#REF!</v>
      </c>
      <c r="AI1143" s="628"/>
      <c r="AJ1143" s="628"/>
      <c r="AK1143" s="629"/>
      <c r="AL1143" s="494" t="e">
        <f>'報告書（事業主控）記載用'!#REF!</f>
        <v>#REF!</v>
      </c>
      <c r="AM1143" s="625"/>
      <c r="AN1143" s="623" t="e">
        <f>'報告書（事業主控）記載用'!#REF!</f>
        <v>#REF!</v>
      </c>
      <c r="AO1143" s="624"/>
      <c r="AP1143" s="624"/>
      <c r="AQ1143" s="624"/>
      <c r="AR1143" s="624"/>
      <c r="AS1143" s="240"/>
    </row>
    <row r="1144" spans="2:45" ht="18" customHeight="1">
      <c r="B1144" s="407" t="s">
        <v>337</v>
      </c>
      <c r="C1144" s="518"/>
      <c r="D1144" s="518"/>
      <c r="E1144" s="519"/>
      <c r="F1144" s="635" t="e">
        <f>'報告書（事業主控）記載用'!#REF!</f>
        <v>#REF!</v>
      </c>
      <c r="G1144" s="636"/>
      <c r="H1144" s="636"/>
      <c r="I1144" s="636"/>
      <c r="J1144" s="636"/>
      <c r="K1144" s="636"/>
      <c r="L1144" s="636"/>
      <c r="M1144" s="636"/>
      <c r="N1144" s="637"/>
      <c r="O1144" s="407" t="s">
        <v>338</v>
      </c>
      <c r="P1144" s="518"/>
      <c r="Q1144" s="518"/>
      <c r="R1144" s="518"/>
      <c r="S1144" s="518"/>
      <c r="T1144" s="518"/>
      <c r="U1144" s="519"/>
      <c r="V1144" s="630" t="e">
        <f>'報告書（事業主控）記載用'!#REF!</f>
        <v>#REF!</v>
      </c>
      <c r="W1144" s="631"/>
      <c r="X1144" s="631"/>
      <c r="Y1144" s="632"/>
      <c r="Z1144" s="285"/>
      <c r="AA1144" s="286"/>
      <c r="AB1144" s="286"/>
      <c r="AC1144" s="284"/>
      <c r="AD1144" s="285"/>
      <c r="AE1144" s="286"/>
      <c r="AF1144" s="286"/>
      <c r="AG1144" s="284"/>
      <c r="AH1144" s="630" t="e">
        <f>'報告書（事業主控）記載用'!#REF!</f>
        <v>#REF!</v>
      </c>
      <c r="AI1144" s="631"/>
      <c r="AJ1144" s="631"/>
      <c r="AK1144" s="632"/>
      <c r="AL1144" s="285"/>
      <c r="AM1144" s="287"/>
      <c r="AN1144" s="630" t="e">
        <f>'報告書（事業主控）記載用'!#REF!</f>
        <v>#REF!</v>
      </c>
      <c r="AO1144" s="631"/>
      <c r="AP1144" s="631"/>
      <c r="AQ1144" s="631"/>
      <c r="AR1144" s="631"/>
      <c r="AS1144" s="288"/>
    </row>
    <row r="1145" spans="2:45" ht="18" customHeight="1">
      <c r="B1145" s="520"/>
      <c r="C1145" s="521"/>
      <c r="D1145" s="521"/>
      <c r="E1145" s="522"/>
      <c r="F1145" s="638"/>
      <c r="G1145" s="639"/>
      <c r="H1145" s="639"/>
      <c r="I1145" s="639"/>
      <c r="J1145" s="639"/>
      <c r="K1145" s="639"/>
      <c r="L1145" s="639"/>
      <c r="M1145" s="639"/>
      <c r="N1145" s="640"/>
      <c r="O1145" s="520"/>
      <c r="P1145" s="521"/>
      <c r="Q1145" s="521"/>
      <c r="R1145" s="521"/>
      <c r="S1145" s="521"/>
      <c r="T1145" s="521"/>
      <c r="U1145" s="522"/>
      <c r="V1145" s="513" t="e">
        <f>'報告書（事業主控）記載用'!#REF!</f>
        <v>#REF!</v>
      </c>
      <c r="W1145" s="516"/>
      <c r="X1145" s="516"/>
      <c r="Y1145" s="534"/>
      <c r="Z1145" s="513" t="e">
        <f>'報告書（事業主控）記載用'!#REF!</f>
        <v>#REF!</v>
      </c>
      <c r="AA1145" s="514"/>
      <c r="AB1145" s="514"/>
      <c r="AC1145" s="515"/>
      <c r="AD1145" s="513" t="e">
        <f>'報告書（事業主控）記載用'!#REF!</f>
        <v>#REF!</v>
      </c>
      <c r="AE1145" s="514"/>
      <c r="AF1145" s="514"/>
      <c r="AG1145" s="515"/>
      <c r="AH1145" s="513" t="e">
        <f>'報告書（事業主控）記載用'!#REF!</f>
        <v>#REF!</v>
      </c>
      <c r="AI1145" s="492"/>
      <c r="AJ1145" s="492"/>
      <c r="AK1145" s="492"/>
      <c r="AL1145" s="289"/>
      <c r="AM1145" s="290"/>
      <c r="AN1145" s="513" t="e">
        <f>'報告書（事業主控）記載用'!#REF!</f>
        <v>#REF!</v>
      </c>
      <c r="AO1145" s="516"/>
      <c r="AP1145" s="516"/>
      <c r="AQ1145" s="516"/>
      <c r="AR1145" s="516"/>
      <c r="AS1145" s="291"/>
    </row>
    <row r="1146" spans="2:45" ht="18" customHeight="1">
      <c r="B1146" s="523"/>
      <c r="C1146" s="524"/>
      <c r="D1146" s="524"/>
      <c r="E1146" s="525"/>
      <c r="F1146" s="641"/>
      <c r="G1146" s="642"/>
      <c r="H1146" s="642"/>
      <c r="I1146" s="642"/>
      <c r="J1146" s="642"/>
      <c r="K1146" s="642"/>
      <c r="L1146" s="642"/>
      <c r="M1146" s="642"/>
      <c r="N1146" s="643"/>
      <c r="O1146" s="523"/>
      <c r="P1146" s="524"/>
      <c r="Q1146" s="524"/>
      <c r="R1146" s="524"/>
      <c r="S1146" s="524"/>
      <c r="T1146" s="524"/>
      <c r="U1146" s="525"/>
      <c r="V1146" s="623" t="e">
        <f>'報告書（事業主控）記載用'!#REF!</f>
        <v>#REF!</v>
      </c>
      <c r="W1146" s="624"/>
      <c r="X1146" s="624"/>
      <c r="Y1146" s="626"/>
      <c r="Z1146" s="623" t="e">
        <f>'報告書（事業主控）記載用'!#REF!</f>
        <v>#REF!</v>
      </c>
      <c r="AA1146" s="624"/>
      <c r="AB1146" s="624"/>
      <c r="AC1146" s="626"/>
      <c r="AD1146" s="623" t="e">
        <f>'報告書（事業主控）記載用'!#REF!</f>
        <v>#REF!</v>
      </c>
      <c r="AE1146" s="624"/>
      <c r="AF1146" s="624"/>
      <c r="AG1146" s="626"/>
      <c r="AH1146" s="623" t="e">
        <f>'報告書（事業主控）記載用'!#REF!</f>
        <v>#REF!</v>
      </c>
      <c r="AI1146" s="624"/>
      <c r="AJ1146" s="624"/>
      <c r="AK1146" s="626"/>
      <c r="AL1146" s="239"/>
      <c r="AM1146" s="240"/>
      <c r="AN1146" s="623" t="e">
        <f>'報告書（事業主控）記載用'!#REF!</f>
        <v>#REF!</v>
      </c>
      <c r="AO1146" s="624"/>
      <c r="AP1146" s="624"/>
      <c r="AQ1146" s="624"/>
      <c r="AR1146" s="624"/>
      <c r="AS1146" s="240"/>
    </row>
    <row r="1147" spans="2:45" ht="18" customHeight="1">
      <c r="AN1147" s="622" t="e">
        <f>_xlfn.SINGLE('報告書（事業主控）記載用'!#REF!)</f>
        <v>#REF!</v>
      </c>
      <c r="AO1147" s="622"/>
      <c r="AP1147" s="622"/>
      <c r="AQ1147" s="622"/>
      <c r="AR1147" s="622"/>
    </row>
    <row r="1148" spans="2:45" ht="31.9" customHeight="1">
      <c r="AN1148" s="38"/>
      <c r="AO1148" s="38"/>
      <c r="AP1148" s="38"/>
      <c r="AQ1148" s="38"/>
      <c r="AR1148" s="38"/>
    </row>
    <row r="1149" spans="2:45" ht="7.5" customHeight="1">
      <c r="X1149" s="3"/>
      <c r="Y1149" s="3"/>
    </row>
    <row r="1150" spans="2:45" ht="10.5" customHeight="1">
      <c r="X1150" s="3"/>
      <c r="Y1150" s="3"/>
    </row>
    <row r="1151" spans="2:45" ht="5.25" customHeight="1">
      <c r="X1151" s="3"/>
      <c r="Y1151" s="3"/>
    </row>
    <row r="1152" spans="2:45" ht="5.25" customHeight="1">
      <c r="X1152" s="3"/>
      <c r="Y1152" s="3"/>
    </row>
    <row r="1153" spans="2:45" ht="5.25" customHeight="1">
      <c r="X1153" s="3"/>
      <c r="Y1153" s="3"/>
    </row>
    <row r="1154" spans="2:45" ht="5.25" customHeight="1">
      <c r="X1154" s="3"/>
      <c r="Y1154" s="3"/>
    </row>
    <row r="1155" spans="2:45" ht="17.25" customHeight="1">
      <c r="B1155" s="2" t="s">
        <v>35</v>
      </c>
      <c r="S1155" s="9"/>
      <c r="T1155" s="9"/>
      <c r="U1155" s="9"/>
      <c r="V1155" s="9"/>
      <c r="W1155" s="9"/>
      <c r="AL1155" s="26"/>
      <c r="AM1155" s="26"/>
      <c r="AN1155" s="26"/>
      <c r="AO1155" s="26"/>
    </row>
    <row r="1156" spans="2:45" ht="12.75" customHeight="1">
      <c r="M1156" s="27"/>
      <c r="N1156" s="27"/>
      <c r="O1156" s="27"/>
      <c r="P1156" s="27"/>
      <c r="Q1156" s="27"/>
      <c r="R1156" s="27"/>
      <c r="S1156" s="27"/>
      <c r="T1156" s="28"/>
      <c r="U1156" s="28"/>
      <c r="V1156" s="28"/>
      <c r="W1156" s="28"/>
      <c r="X1156" s="28"/>
      <c r="Y1156" s="28"/>
      <c r="Z1156" s="28"/>
      <c r="AA1156" s="27"/>
      <c r="AB1156" s="27"/>
      <c r="AC1156" s="27"/>
      <c r="AL1156" s="26"/>
      <c r="AM1156" s="389" t="s">
        <v>267</v>
      </c>
      <c r="AN1156" s="617"/>
      <c r="AO1156" s="617"/>
      <c r="AP1156" s="618"/>
    </row>
    <row r="1157" spans="2:45" ht="12.75" customHeight="1">
      <c r="M1157" s="27"/>
      <c r="N1157" s="27"/>
      <c r="O1157" s="27"/>
      <c r="P1157" s="27"/>
      <c r="Q1157" s="27"/>
      <c r="R1157" s="27"/>
      <c r="S1157" s="27"/>
      <c r="T1157" s="28"/>
      <c r="U1157" s="28"/>
      <c r="V1157" s="28"/>
      <c r="W1157" s="28"/>
      <c r="X1157" s="28"/>
      <c r="Y1157" s="28"/>
      <c r="Z1157" s="28"/>
      <c r="AA1157" s="27"/>
      <c r="AB1157" s="27"/>
      <c r="AC1157" s="27"/>
      <c r="AL1157" s="26"/>
      <c r="AM1157" s="619"/>
      <c r="AN1157" s="620"/>
      <c r="AO1157" s="620"/>
      <c r="AP1157" s="621"/>
    </row>
    <row r="1158" spans="2:45" ht="12.75" customHeight="1">
      <c r="M1158" s="27"/>
      <c r="N1158" s="27"/>
      <c r="O1158" s="27"/>
      <c r="P1158" s="27"/>
      <c r="Q1158" s="27"/>
      <c r="R1158" s="27"/>
      <c r="S1158" s="27"/>
      <c r="T1158" s="27"/>
      <c r="U1158" s="27"/>
      <c r="V1158" s="27"/>
      <c r="W1158" s="27"/>
      <c r="X1158" s="27"/>
      <c r="Y1158" s="27"/>
      <c r="Z1158" s="27"/>
      <c r="AA1158" s="27"/>
      <c r="AB1158" s="27"/>
      <c r="AC1158" s="27"/>
      <c r="AL1158" s="26"/>
      <c r="AM1158" s="26"/>
      <c r="AN1158" s="270"/>
      <c r="AO1158" s="270"/>
    </row>
    <row r="1159" spans="2:45" ht="6" customHeight="1">
      <c r="M1159" s="27"/>
      <c r="N1159" s="27"/>
      <c r="O1159" s="27"/>
      <c r="P1159" s="27"/>
      <c r="Q1159" s="27"/>
      <c r="R1159" s="27"/>
      <c r="S1159" s="27"/>
      <c r="T1159" s="27"/>
      <c r="U1159" s="27"/>
      <c r="V1159" s="27"/>
      <c r="W1159" s="27"/>
      <c r="X1159" s="27"/>
      <c r="Y1159" s="27"/>
      <c r="Z1159" s="27"/>
      <c r="AA1159" s="27"/>
      <c r="AB1159" s="27"/>
      <c r="AC1159" s="27"/>
      <c r="AL1159" s="26"/>
      <c r="AM1159" s="26"/>
    </row>
    <row r="1160" spans="2:45" ht="12.75" customHeight="1">
      <c r="B1160" s="403" t="s">
        <v>2</v>
      </c>
      <c r="C1160" s="404"/>
      <c r="D1160" s="404"/>
      <c r="E1160" s="404"/>
      <c r="F1160" s="404"/>
      <c r="G1160" s="404"/>
      <c r="H1160" s="404"/>
      <c r="I1160" s="404"/>
      <c r="J1160" s="408" t="s">
        <v>10</v>
      </c>
      <c r="K1160" s="408"/>
      <c r="L1160" s="271" t="s">
        <v>3</v>
      </c>
      <c r="M1160" s="408" t="s">
        <v>11</v>
      </c>
      <c r="N1160" s="408"/>
      <c r="O1160" s="409" t="s">
        <v>12</v>
      </c>
      <c r="P1160" s="408"/>
      <c r="Q1160" s="408"/>
      <c r="R1160" s="408"/>
      <c r="S1160" s="408"/>
      <c r="T1160" s="408"/>
      <c r="U1160" s="408" t="s">
        <v>13</v>
      </c>
      <c r="V1160" s="408"/>
      <c r="W1160" s="408"/>
      <c r="AD1160" s="11"/>
      <c r="AE1160" s="11"/>
      <c r="AF1160" s="11"/>
      <c r="AG1160" s="11"/>
      <c r="AH1160" s="11"/>
      <c r="AI1160" s="11"/>
      <c r="AJ1160" s="11"/>
      <c r="AL1160" s="543">
        <f>$AL$9</f>
        <v>0</v>
      </c>
      <c r="AM1160" s="411"/>
      <c r="AN1160" s="478" t="s">
        <v>4</v>
      </c>
      <c r="AO1160" s="478"/>
      <c r="AP1160" s="411">
        <v>29</v>
      </c>
      <c r="AQ1160" s="411"/>
      <c r="AR1160" s="478" t="s">
        <v>5</v>
      </c>
      <c r="AS1160" s="481"/>
    </row>
    <row r="1161" spans="2:45" ht="13.9" customHeight="1">
      <c r="B1161" s="404"/>
      <c r="C1161" s="404"/>
      <c r="D1161" s="404"/>
      <c r="E1161" s="404"/>
      <c r="F1161" s="404"/>
      <c r="G1161" s="404"/>
      <c r="H1161" s="404"/>
      <c r="I1161" s="404"/>
      <c r="J1161" s="591">
        <f>$J$10</f>
        <v>0</v>
      </c>
      <c r="K1161" s="579">
        <f>$K$10</f>
        <v>0</v>
      </c>
      <c r="L1161" s="593">
        <f>$L$10</f>
        <v>0</v>
      </c>
      <c r="M1161" s="582">
        <f>$M$10</f>
        <v>0</v>
      </c>
      <c r="N1161" s="579">
        <f>$N$10</f>
        <v>0</v>
      </c>
      <c r="O1161" s="582">
        <f>$O$10</f>
        <v>0</v>
      </c>
      <c r="P1161" s="544">
        <f>$P$10</f>
        <v>0</v>
      </c>
      <c r="Q1161" s="544">
        <f>$Q$10</f>
        <v>0</v>
      </c>
      <c r="R1161" s="544">
        <f>$R$10</f>
        <v>0</v>
      </c>
      <c r="S1161" s="544">
        <f>$S$10</f>
        <v>0</v>
      </c>
      <c r="T1161" s="579">
        <f>$T$10</f>
        <v>0</v>
      </c>
      <c r="U1161" s="582">
        <f>$U$10</f>
        <v>0</v>
      </c>
      <c r="V1161" s="544">
        <f>$V$10</f>
        <v>0</v>
      </c>
      <c r="W1161" s="579">
        <f>$W$10</f>
        <v>0</v>
      </c>
      <c r="AD1161" s="11"/>
      <c r="AE1161" s="11"/>
      <c r="AF1161" s="11"/>
      <c r="AG1161" s="11"/>
      <c r="AH1161" s="11"/>
      <c r="AI1161" s="11"/>
      <c r="AJ1161" s="11"/>
      <c r="AL1161" s="412"/>
      <c r="AM1161" s="413"/>
      <c r="AN1161" s="479"/>
      <c r="AO1161" s="479"/>
      <c r="AP1161" s="413"/>
      <c r="AQ1161" s="413"/>
      <c r="AR1161" s="479"/>
      <c r="AS1161" s="482"/>
    </row>
    <row r="1162" spans="2:45" ht="9" customHeight="1">
      <c r="B1162" s="404"/>
      <c r="C1162" s="404"/>
      <c r="D1162" s="404"/>
      <c r="E1162" s="404"/>
      <c r="F1162" s="404"/>
      <c r="G1162" s="404"/>
      <c r="H1162" s="404"/>
      <c r="I1162" s="404"/>
      <c r="J1162" s="592"/>
      <c r="K1162" s="580"/>
      <c r="L1162" s="594"/>
      <c r="M1162" s="583"/>
      <c r="N1162" s="580"/>
      <c r="O1162" s="583"/>
      <c r="P1162" s="545"/>
      <c r="Q1162" s="545"/>
      <c r="R1162" s="545"/>
      <c r="S1162" s="545"/>
      <c r="T1162" s="580"/>
      <c r="U1162" s="583"/>
      <c r="V1162" s="545"/>
      <c r="W1162" s="580"/>
      <c r="AD1162" s="11"/>
      <c r="AE1162" s="11"/>
      <c r="AF1162" s="11"/>
      <c r="AG1162" s="11"/>
      <c r="AH1162" s="11"/>
      <c r="AI1162" s="11"/>
      <c r="AJ1162" s="11"/>
      <c r="AL1162" s="414"/>
      <c r="AM1162" s="415"/>
      <c r="AN1162" s="480"/>
      <c r="AO1162" s="480"/>
      <c r="AP1162" s="415"/>
      <c r="AQ1162" s="415"/>
      <c r="AR1162" s="480"/>
      <c r="AS1162" s="483"/>
    </row>
    <row r="1163" spans="2:45" ht="6" customHeight="1">
      <c r="B1163" s="406"/>
      <c r="C1163" s="406"/>
      <c r="D1163" s="406"/>
      <c r="E1163" s="406"/>
      <c r="F1163" s="406"/>
      <c r="G1163" s="406"/>
      <c r="H1163" s="406"/>
      <c r="I1163" s="406"/>
      <c r="J1163" s="592"/>
      <c r="K1163" s="581"/>
      <c r="L1163" s="595"/>
      <c r="M1163" s="584"/>
      <c r="N1163" s="581"/>
      <c r="O1163" s="584"/>
      <c r="P1163" s="546"/>
      <c r="Q1163" s="546"/>
      <c r="R1163" s="546"/>
      <c r="S1163" s="546"/>
      <c r="T1163" s="581"/>
      <c r="U1163" s="584"/>
      <c r="V1163" s="546"/>
      <c r="W1163" s="581"/>
    </row>
    <row r="1164" spans="2:45" ht="15" customHeight="1">
      <c r="B1164" s="457" t="s">
        <v>36</v>
      </c>
      <c r="C1164" s="458"/>
      <c r="D1164" s="458"/>
      <c r="E1164" s="458"/>
      <c r="F1164" s="458"/>
      <c r="G1164" s="458"/>
      <c r="H1164" s="458"/>
      <c r="I1164" s="459"/>
      <c r="J1164" s="457" t="s">
        <v>6</v>
      </c>
      <c r="K1164" s="458"/>
      <c r="L1164" s="458"/>
      <c r="M1164" s="458"/>
      <c r="N1164" s="466"/>
      <c r="O1164" s="469" t="s">
        <v>37</v>
      </c>
      <c r="P1164" s="458"/>
      <c r="Q1164" s="458"/>
      <c r="R1164" s="458"/>
      <c r="S1164" s="458"/>
      <c r="T1164" s="458"/>
      <c r="U1164" s="459"/>
      <c r="V1164" s="272" t="s">
        <v>348</v>
      </c>
      <c r="W1164" s="273"/>
      <c r="X1164" s="273"/>
      <c r="Y1164" s="472" t="s">
        <v>349</v>
      </c>
      <c r="Z1164" s="472"/>
      <c r="AA1164" s="472"/>
      <c r="AB1164" s="472"/>
      <c r="AC1164" s="472"/>
      <c r="AD1164" s="472"/>
      <c r="AE1164" s="472"/>
      <c r="AF1164" s="472"/>
      <c r="AG1164" s="472"/>
      <c r="AH1164" s="472"/>
      <c r="AI1164" s="273"/>
      <c r="AJ1164" s="273"/>
      <c r="AK1164" s="274"/>
      <c r="AL1164" s="596" t="s">
        <v>310</v>
      </c>
      <c r="AM1164" s="596"/>
      <c r="AN1164" s="473" t="s">
        <v>350</v>
      </c>
      <c r="AO1164" s="473"/>
      <c r="AP1164" s="473"/>
      <c r="AQ1164" s="473"/>
      <c r="AR1164" s="473"/>
      <c r="AS1164" s="474"/>
    </row>
    <row r="1165" spans="2:45" ht="13.9" customHeight="1">
      <c r="B1165" s="460"/>
      <c r="C1165" s="461"/>
      <c r="D1165" s="461"/>
      <c r="E1165" s="461"/>
      <c r="F1165" s="461"/>
      <c r="G1165" s="461"/>
      <c r="H1165" s="461"/>
      <c r="I1165" s="462"/>
      <c r="J1165" s="460"/>
      <c r="K1165" s="461"/>
      <c r="L1165" s="461"/>
      <c r="M1165" s="461"/>
      <c r="N1165" s="467"/>
      <c r="O1165" s="470"/>
      <c r="P1165" s="461"/>
      <c r="Q1165" s="461"/>
      <c r="R1165" s="461"/>
      <c r="S1165" s="461"/>
      <c r="T1165" s="461"/>
      <c r="U1165" s="462"/>
      <c r="V1165" s="420" t="s">
        <v>7</v>
      </c>
      <c r="W1165" s="421"/>
      <c r="X1165" s="421"/>
      <c r="Y1165" s="422"/>
      <c r="Z1165" s="426" t="s">
        <v>16</v>
      </c>
      <c r="AA1165" s="427"/>
      <c r="AB1165" s="427"/>
      <c r="AC1165" s="428"/>
      <c r="AD1165" s="432" t="s">
        <v>17</v>
      </c>
      <c r="AE1165" s="433"/>
      <c r="AF1165" s="433"/>
      <c r="AG1165" s="434"/>
      <c r="AH1165" s="660" t="s">
        <v>60</v>
      </c>
      <c r="AI1165" s="478"/>
      <c r="AJ1165" s="478"/>
      <c r="AK1165" s="481"/>
      <c r="AL1165" s="597" t="s">
        <v>38</v>
      </c>
      <c r="AM1165" s="597"/>
      <c r="AN1165" s="448" t="s">
        <v>19</v>
      </c>
      <c r="AO1165" s="449"/>
      <c r="AP1165" s="449"/>
      <c r="AQ1165" s="449"/>
      <c r="AR1165" s="450"/>
      <c r="AS1165" s="451"/>
    </row>
    <row r="1166" spans="2:45" ht="13.9" customHeight="1">
      <c r="B1166" s="463"/>
      <c r="C1166" s="464"/>
      <c r="D1166" s="464"/>
      <c r="E1166" s="464"/>
      <c r="F1166" s="464"/>
      <c r="G1166" s="464"/>
      <c r="H1166" s="464"/>
      <c r="I1166" s="465"/>
      <c r="J1166" s="463"/>
      <c r="K1166" s="464"/>
      <c r="L1166" s="464"/>
      <c r="M1166" s="464"/>
      <c r="N1166" s="468"/>
      <c r="O1166" s="471"/>
      <c r="P1166" s="464"/>
      <c r="Q1166" s="464"/>
      <c r="R1166" s="464"/>
      <c r="S1166" s="464"/>
      <c r="T1166" s="464"/>
      <c r="U1166" s="465"/>
      <c r="V1166" s="423"/>
      <c r="W1166" s="424"/>
      <c r="X1166" s="424"/>
      <c r="Y1166" s="425"/>
      <c r="Z1166" s="429"/>
      <c r="AA1166" s="430"/>
      <c r="AB1166" s="430"/>
      <c r="AC1166" s="431"/>
      <c r="AD1166" s="435"/>
      <c r="AE1166" s="436"/>
      <c r="AF1166" s="436"/>
      <c r="AG1166" s="437"/>
      <c r="AH1166" s="661"/>
      <c r="AI1166" s="480"/>
      <c r="AJ1166" s="480"/>
      <c r="AK1166" s="483"/>
      <c r="AL1166" s="598"/>
      <c r="AM1166" s="598"/>
      <c r="AN1166" s="454"/>
      <c r="AO1166" s="454"/>
      <c r="AP1166" s="454"/>
      <c r="AQ1166" s="454"/>
      <c r="AR1166" s="454"/>
      <c r="AS1166" s="455"/>
    </row>
    <row r="1167" spans="2:45" ht="18" customHeight="1">
      <c r="B1167" s="653" t="e">
        <f>'報告書（事業主控）記載用'!#REF!</f>
        <v>#REF!</v>
      </c>
      <c r="C1167" s="654"/>
      <c r="D1167" s="654"/>
      <c r="E1167" s="654"/>
      <c r="F1167" s="654"/>
      <c r="G1167" s="654"/>
      <c r="H1167" s="654"/>
      <c r="I1167" s="655"/>
      <c r="J1167" s="653" t="e">
        <f>'報告書（事業主控）記載用'!#REF!</f>
        <v>#REF!</v>
      </c>
      <c r="K1167" s="654"/>
      <c r="L1167" s="654"/>
      <c r="M1167" s="654"/>
      <c r="N1167" s="656"/>
      <c r="O1167" s="277" t="e">
        <f>'報告書（事業主控）記載用'!#REF!</f>
        <v>#REF!</v>
      </c>
      <c r="P1167" s="278" t="s">
        <v>31</v>
      </c>
      <c r="Q1167" s="277" t="e">
        <f>'報告書（事業主控）記載用'!#REF!</f>
        <v>#REF!</v>
      </c>
      <c r="R1167" s="278" t="s">
        <v>32</v>
      </c>
      <c r="S1167" s="277" t="e">
        <f>'報告書（事業主控）記載用'!#REF!</f>
        <v>#REF!</v>
      </c>
      <c r="T1167" s="506" t="s">
        <v>33</v>
      </c>
      <c r="U1167" s="506"/>
      <c r="V1167" s="633" t="e">
        <f>'報告書（事業主控）記載用'!#REF!</f>
        <v>#REF!</v>
      </c>
      <c r="W1167" s="634"/>
      <c r="X1167" s="634"/>
      <c r="Y1167" s="279" t="s">
        <v>8</v>
      </c>
      <c r="Z1167" s="285"/>
      <c r="AA1167" s="286"/>
      <c r="AB1167" s="286"/>
      <c r="AC1167" s="279" t="s">
        <v>8</v>
      </c>
      <c r="AD1167" s="285"/>
      <c r="AE1167" s="286"/>
      <c r="AF1167" s="286"/>
      <c r="AG1167" s="279" t="s">
        <v>8</v>
      </c>
      <c r="AH1167" s="657" t="e">
        <f>'報告書（事業主控）記載用'!#REF!</f>
        <v>#REF!</v>
      </c>
      <c r="AI1167" s="658"/>
      <c r="AJ1167" s="658"/>
      <c r="AK1167" s="659"/>
      <c r="AL1167" s="285"/>
      <c r="AM1167" s="287"/>
      <c r="AN1167" s="630" t="e">
        <f>'報告書（事業主控）記載用'!#REF!</f>
        <v>#REF!</v>
      </c>
      <c r="AO1167" s="631"/>
      <c r="AP1167" s="631"/>
      <c r="AQ1167" s="631"/>
      <c r="AR1167" s="631"/>
      <c r="AS1167" s="282" t="s">
        <v>8</v>
      </c>
    </row>
    <row r="1168" spans="2:45" ht="18" customHeight="1">
      <c r="B1168" s="647"/>
      <c r="C1168" s="648"/>
      <c r="D1168" s="648"/>
      <c r="E1168" s="648"/>
      <c r="F1168" s="648"/>
      <c r="G1168" s="648"/>
      <c r="H1168" s="648"/>
      <c r="I1168" s="649"/>
      <c r="J1168" s="647"/>
      <c r="K1168" s="648"/>
      <c r="L1168" s="648"/>
      <c r="M1168" s="648"/>
      <c r="N1168" s="651"/>
      <c r="O1168" s="33" t="e">
        <f>'報告書（事業主控）記載用'!#REF!</f>
        <v>#REF!</v>
      </c>
      <c r="P1168" s="237" t="s">
        <v>31</v>
      </c>
      <c r="Q1168" s="33" t="e">
        <f>'報告書（事業主控）記載用'!#REF!</f>
        <v>#REF!</v>
      </c>
      <c r="R1168" s="237" t="s">
        <v>32</v>
      </c>
      <c r="S1168" s="33" t="e">
        <f>'報告書（事業主控）記載用'!#REF!</f>
        <v>#REF!</v>
      </c>
      <c r="T1168" s="652" t="s">
        <v>34</v>
      </c>
      <c r="U1168" s="652"/>
      <c r="V1168" s="623" t="e">
        <f>'報告書（事業主控）記載用'!#REF!</f>
        <v>#REF!</v>
      </c>
      <c r="W1168" s="624"/>
      <c r="X1168" s="624"/>
      <c r="Y1168" s="624"/>
      <c r="Z1168" s="623" t="e">
        <f>'報告書（事業主控）記載用'!#REF!</f>
        <v>#REF!</v>
      </c>
      <c r="AA1168" s="624"/>
      <c r="AB1168" s="624"/>
      <c r="AC1168" s="624"/>
      <c r="AD1168" s="623" t="e">
        <f>'報告書（事業主控）記載用'!#REF!</f>
        <v>#REF!</v>
      </c>
      <c r="AE1168" s="624"/>
      <c r="AF1168" s="624"/>
      <c r="AG1168" s="624"/>
      <c r="AH1168" s="623" t="e">
        <f>'報告書（事業主控）記載用'!#REF!</f>
        <v>#REF!</v>
      </c>
      <c r="AI1168" s="624"/>
      <c r="AJ1168" s="624"/>
      <c r="AK1168" s="626"/>
      <c r="AL1168" s="494" t="e">
        <f>'報告書（事業主控）記載用'!#REF!</f>
        <v>#REF!</v>
      </c>
      <c r="AM1168" s="625"/>
      <c r="AN1168" s="623" t="e">
        <f>'報告書（事業主控）記載用'!#REF!</f>
        <v>#REF!</v>
      </c>
      <c r="AO1168" s="624"/>
      <c r="AP1168" s="624"/>
      <c r="AQ1168" s="624"/>
      <c r="AR1168" s="624"/>
      <c r="AS1168" s="240"/>
    </row>
    <row r="1169" spans="2:45" ht="18" customHeight="1">
      <c r="B1169" s="644" t="e">
        <f>'報告書（事業主控）記載用'!#REF!</f>
        <v>#REF!</v>
      </c>
      <c r="C1169" s="645"/>
      <c r="D1169" s="645"/>
      <c r="E1169" s="645"/>
      <c r="F1169" s="645"/>
      <c r="G1169" s="645"/>
      <c r="H1169" s="645"/>
      <c r="I1169" s="646"/>
      <c r="J1169" s="644" t="e">
        <f>'報告書（事業主控）記載用'!#REF!</f>
        <v>#REF!</v>
      </c>
      <c r="K1169" s="645"/>
      <c r="L1169" s="645"/>
      <c r="M1169" s="645"/>
      <c r="N1169" s="650"/>
      <c r="O1169" s="32" t="e">
        <f>'報告書（事業主控）記載用'!#REF!</f>
        <v>#REF!</v>
      </c>
      <c r="P1169" s="11" t="s">
        <v>31</v>
      </c>
      <c r="Q1169" s="32" t="e">
        <f>'報告書（事業主控）記載用'!#REF!</f>
        <v>#REF!</v>
      </c>
      <c r="R1169" s="11" t="s">
        <v>32</v>
      </c>
      <c r="S1169" s="32" t="e">
        <f>'報告書（事業主控）記載用'!#REF!</f>
        <v>#REF!</v>
      </c>
      <c r="T1169" s="512" t="s">
        <v>33</v>
      </c>
      <c r="U1169" s="512"/>
      <c r="V1169" s="633" t="e">
        <f>'報告書（事業主控）記載用'!#REF!</f>
        <v>#REF!</v>
      </c>
      <c r="W1169" s="634"/>
      <c r="X1169" s="634"/>
      <c r="Y1169" s="284"/>
      <c r="Z1169" s="285"/>
      <c r="AA1169" s="286"/>
      <c r="AB1169" s="286"/>
      <c r="AC1169" s="284"/>
      <c r="AD1169" s="285"/>
      <c r="AE1169" s="286"/>
      <c r="AF1169" s="286"/>
      <c r="AG1169" s="284"/>
      <c r="AH1169" s="630" t="e">
        <f>'報告書（事業主控）記載用'!#REF!</f>
        <v>#REF!</v>
      </c>
      <c r="AI1169" s="631"/>
      <c r="AJ1169" s="631"/>
      <c r="AK1169" s="632"/>
      <c r="AL1169" s="285"/>
      <c r="AM1169" s="287"/>
      <c r="AN1169" s="630" t="e">
        <f>'報告書（事業主控）記載用'!#REF!</f>
        <v>#REF!</v>
      </c>
      <c r="AO1169" s="631"/>
      <c r="AP1169" s="631"/>
      <c r="AQ1169" s="631"/>
      <c r="AR1169" s="631"/>
      <c r="AS1169" s="288"/>
    </row>
    <row r="1170" spans="2:45" ht="18" customHeight="1">
      <c r="B1170" s="647"/>
      <c r="C1170" s="648"/>
      <c r="D1170" s="648"/>
      <c r="E1170" s="648"/>
      <c r="F1170" s="648"/>
      <c r="G1170" s="648"/>
      <c r="H1170" s="648"/>
      <c r="I1170" s="649"/>
      <c r="J1170" s="647"/>
      <c r="K1170" s="648"/>
      <c r="L1170" s="648"/>
      <c r="M1170" s="648"/>
      <c r="N1170" s="651"/>
      <c r="O1170" s="33" t="e">
        <f>'報告書（事業主控）記載用'!#REF!</f>
        <v>#REF!</v>
      </c>
      <c r="P1170" s="237" t="s">
        <v>31</v>
      </c>
      <c r="Q1170" s="33" t="e">
        <f>'報告書（事業主控）記載用'!#REF!</f>
        <v>#REF!</v>
      </c>
      <c r="R1170" s="237" t="s">
        <v>32</v>
      </c>
      <c r="S1170" s="33" t="e">
        <f>'報告書（事業主控）記載用'!#REF!</f>
        <v>#REF!</v>
      </c>
      <c r="T1170" s="652" t="s">
        <v>34</v>
      </c>
      <c r="U1170" s="652"/>
      <c r="V1170" s="627" t="e">
        <f>'報告書（事業主控）記載用'!#REF!</f>
        <v>#REF!</v>
      </c>
      <c r="W1170" s="628"/>
      <c r="X1170" s="628"/>
      <c r="Y1170" s="628"/>
      <c r="Z1170" s="627" t="e">
        <f>'報告書（事業主控）記載用'!#REF!</f>
        <v>#REF!</v>
      </c>
      <c r="AA1170" s="628"/>
      <c r="AB1170" s="628"/>
      <c r="AC1170" s="628"/>
      <c r="AD1170" s="627" t="e">
        <f>'報告書（事業主控）記載用'!#REF!</f>
        <v>#REF!</v>
      </c>
      <c r="AE1170" s="628"/>
      <c r="AF1170" s="628"/>
      <c r="AG1170" s="628"/>
      <c r="AH1170" s="627" t="e">
        <f>'報告書（事業主控）記載用'!#REF!</f>
        <v>#REF!</v>
      </c>
      <c r="AI1170" s="628"/>
      <c r="AJ1170" s="628"/>
      <c r="AK1170" s="629"/>
      <c r="AL1170" s="494" t="e">
        <f>'報告書（事業主控）記載用'!#REF!</f>
        <v>#REF!</v>
      </c>
      <c r="AM1170" s="625"/>
      <c r="AN1170" s="623" t="e">
        <f>'報告書（事業主控）記載用'!#REF!</f>
        <v>#REF!</v>
      </c>
      <c r="AO1170" s="624"/>
      <c r="AP1170" s="624"/>
      <c r="AQ1170" s="624"/>
      <c r="AR1170" s="624"/>
      <c r="AS1170" s="240"/>
    </row>
    <row r="1171" spans="2:45" ht="18" customHeight="1">
      <c r="B1171" s="644" t="e">
        <f>'報告書（事業主控）記載用'!#REF!</f>
        <v>#REF!</v>
      </c>
      <c r="C1171" s="645"/>
      <c r="D1171" s="645"/>
      <c r="E1171" s="645"/>
      <c r="F1171" s="645"/>
      <c r="G1171" s="645"/>
      <c r="H1171" s="645"/>
      <c r="I1171" s="646"/>
      <c r="J1171" s="644" t="e">
        <f>'報告書（事業主控）記載用'!#REF!</f>
        <v>#REF!</v>
      </c>
      <c r="K1171" s="645"/>
      <c r="L1171" s="645"/>
      <c r="M1171" s="645"/>
      <c r="N1171" s="650"/>
      <c r="O1171" s="32" t="e">
        <f>'報告書（事業主控）記載用'!#REF!</f>
        <v>#REF!</v>
      </c>
      <c r="P1171" s="11" t="s">
        <v>31</v>
      </c>
      <c r="Q1171" s="32" t="e">
        <f>'報告書（事業主控）記載用'!#REF!</f>
        <v>#REF!</v>
      </c>
      <c r="R1171" s="11" t="s">
        <v>32</v>
      </c>
      <c r="S1171" s="32" t="e">
        <f>'報告書（事業主控）記載用'!#REF!</f>
        <v>#REF!</v>
      </c>
      <c r="T1171" s="512" t="s">
        <v>33</v>
      </c>
      <c r="U1171" s="512"/>
      <c r="V1171" s="633" t="e">
        <f>'報告書（事業主控）記載用'!#REF!</f>
        <v>#REF!</v>
      </c>
      <c r="W1171" s="634"/>
      <c r="X1171" s="634"/>
      <c r="Y1171" s="284"/>
      <c r="Z1171" s="285"/>
      <c r="AA1171" s="286"/>
      <c r="AB1171" s="286"/>
      <c r="AC1171" s="284"/>
      <c r="AD1171" s="285"/>
      <c r="AE1171" s="286"/>
      <c r="AF1171" s="286"/>
      <c r="AG1171" s="284"/>
      <c r="AH1171" s="630" t="e">
        <f>'報告書（事業主控）記載用'!#REF!</f>
        <v>#REF!</v>
      </c>
      <c r="AI1171" s="631"/>
      <c r="AJ1171" s="631"/>
      <c r="AK1171" s="632"/>
      <c r="AL1171" s="285"/>
      <c r="AM1171" s="287"/>
      <c r="AN1171" s="630" t="e">
        <f>'報告書（事業主控）記載用'!#REF!</f>
        <v>#REF!</v>
      </c>
      <c r="AO1171" s="631"/>
      <c r="AP1171" s="631"/>
      <c r="AQ1171" s="631"/>
      <c r="AR1171" s="631"/>
      <c r="AS1171" s="288"/>
    </row>
    <row r="1172" spans="2:45" ht="18" customHeight="1">
      <c r="B1172" s="647"/>
      <c r="C1172" s="648"/>
      <c r="D1172" s="648"/>
      <c r="E1172" s="648"/>
      <c r="F1172" s="648"/>
      <c r="G1172" s="648"/>
      <c r="H1172" s="648"/>
      <c r="I1172" s="649"/>
      <c r="J1172" s="647"/>
      <c r="K1172" s="648"/>
      <c r="L1172" s="648"/>
      <c r="M1172" s="648"/>
      <c r="N1172" s="651"/>
      <c r="O1172" s="33" t="e">
        <f>'報告書（事業主控）記載用'!#REF!</f>
        <v>#REF!</v>
      </c>
      <c r="P1172" s="237" t="s">
        <v>31</v>
      </c>
      <c r="Q1172" s="33" t="e">
        <f>'報告書（事業主控）記載用'!#REF!</f>
        <v>#REF!</v>
      </c>
      <c r="R1172" s="237" t="s">
        <v>32</v>
      </c>
      <c r="S1172" s="33" t="e">
        <f>'報告書（事業主控）記載用'!#REF!</f>
        <v>#REF!</v>
      </c>
      <c r="T1172" s="652" t="s">
        <v>34</v>
      </c>
      <c r="U1172" s="652"/>
      <c r="V1172" s="627" t="e">
        <f>'報告書（事業主控）記載用'!#REF!</f>
        <v>#REF!</v>
      </c>
      <c r="W1172" s="628"/>
      <c r="X1172" s="628"/>
      <c r="Y1172" s="628"/>
      <c r="Z1172" s="627" t="e">
        <f>'報告書（事業主控）記載用'!#REF!</f>
        <v>#REF!</v>
      </c>
      <c r="AA1172" s="628"/>
      <c r="AB1172" s="628"/>
      <c r="AC1172" s="628"/>
      <c r="AD1172" s="627" t="e">
        <f>'報告書（事業主控）記載用'!#REF!</f>
        <v>#REF!</v>
      </c>
      <c r="AE1172" s="628"/>
      <c r="AF1172" s="628"/>
      <c r="AG1172" s="628"/>
      <c r="AH1172" s="627" t="e">
        <f>'報告書（事業主控）記載用'!#REF!</f>
        <v>#REF!</v>
      </c>
      <c r="AI1172" s="628"/>
      <c r="AJ1172" s="628"/>
      <c r="AK1172" s="629"/>
      <c r="AL1172" s="494" t="e">
        <f>'報告書（事業主控）記載用'!#REF!</f>
        <v>#REF!</v>
      </c>
      <c r="AM1172" s="625"/>
      <c r="AN1172" s="623" t="e">
        <f>'報告書（事業主控）記載用'!#REF!</f>
        <v>#REF!</v>
      </c>
      <c r="AO1172" s="624"/>
      <c r="AP1172" s="624"/>
      <c r="AQ1172" s="624"/>
      <c r="AR1172" s="624"/>
      <c r="AS1172" s="240"/>
    </row>
    <row r="1173" spans="2:45" ht="18" customHeight="1">
      <c r="B1173" s="644" t="e">
        <f>'報告書（事業主控）記載用'!#REF!</f>
        <v>#REF!</v>
      </c>
      <c r="C1173" s="645"/>
      <c r="D1173" s="645"/>
      <c r="E1173" s="645"/>
      <c r="F1173" s="645"/>
      <c r="G1173" s="645"/>
      <c r="H1173" s="645"/>
      <c r="I1173" s="646"/>
      <c r="J1173" s="644" t="e">
        <f>'報告書（事業主控）記載用'!#REF!</f>
        <v>#REF!</v>
      </c>
      <c r="K1173" s="645"/>
      <c r="L1173" s="645"/>
      <c r="M1173" s="645"/>
      <c r="N1173" s="650"/>
      <c r="O1173" s="32" t="e">
        <f>'報告書（事業主控）記載用'!#REF!</f>
        <v>#REF!</v>
      </c>
      <c r="P1173" s="11" t="s">
        <v>31</v>
      </c>
      <c r="Q1173" s="32" t="e">
        <f>'報告書（事業主控）記載用'!#REF!</f>
        <v>#REF!</v>
      </c>
      <c r="R1173" s="11" t="s">
        <v>32</v>
      </c>
      <c r="S1173" s="32" t="e">
        <f>'報告書（事業主控）記載用'!#REF!</f>
        <v>#REF!</v>
      </c>
      <c r="T1173" s="512" t="s">
        <v>33</v>
      </c>
      <c r="U1173" s="512"/>
      <c r="V1173" s="633" t="e">
        <f>'報告書（事業主控）記載用'!#REF!</f>
        <v>#REF!</v>
      </c>
      <c r="W1173" s="634"/>
      <c r="X1173" s="634"/>
      <c r="Y1173" s="284"/>
      <c r="Z1173" s="285"/>
      <c r="AA1173" s="286"/>
      <c r="AB1173" s="286"/>
      <c r="AC1173" s="284"/>
      <c r="AD1173" s="285"/>
      <c r="AE1173" s="286"/>
      <c r="AF1173" s="286"/>
      <c r="AG1173" s="284"/>
      <c r="AH1173" s="630" t="e">
        <f>'報告書（事業主控）記載用'!#REF!</f>
        <v>#REF!</v>
      </c>
      <c r="AI1173" s="631"/>
      <c r="AJ1173" s="631"/>
      <c r="AK1173" s="632"/>
      <c r="AL1173" s="285"/>
      <c r="AM1173" s="287"/>
      <c r="AN1173" s="630" t="e">
        <f>'報告書（事業主控）記載用'!#REF!</f>
        <v>#REF!</v>
      </c>
      <c r="AO1173" s="631"/>
      <c r="AP1173" s="631"/>
      <c r="AQ1173" s="631"/>
      <c r="AR1173" s="631"/>
      <c r="AS1173" s="288"/>
    </row>
    <row r="1174" spans="2:45" ht="18" customHeight="1">
      <c r="B1174" s="647"/>
      <c r="C1174" s="648"/>
      <c r="D1174" s="648"/>
      <c r="E1174" s="648"/>
      <c r="F1174" s="648"/>
      <c r="G1174" s="648"/>
      <c r="H1174" s="648"/>
      <c r="I1174" s="649"/>
      <c r="J1174" s="647"/>
      <c r="K1174" s="648"/>
      <c r="L1174" s="648"/>
      <c r="M1174" s="648"/>
      <c r="N1174" s="651"/>
      <c r="O1174" s="33" t="e">
        <f>'報告書（事業主控）記載用'!#REF!</f>
        <v>#REF!</v>
      </c>
      <c r="P1174" s="237" t="s">
        <v>31</v>
      </c>
      <c r="Q1174" s="33" t="e">
        <f>'報告書（事業主控）記載用'!#REF!</f>
        <v>#REF!</v>
      </c>
      <c r="R1174" s="237" t="s">
        <v>32</v>
      </c>
      <c r="S1174" s="33" t="e">
        <f>'報告書（事業主控）記載用'!#REF!</f>
        <v>#REF!</v>
      </c>
      <c r="T1174" s="652" t="s">
        <v>34</v>
      </c>
      <c r="U1174" s="652"/>
      <c r="V1174" s="627" t="e">
        <f>'報告書（事業主控）記載用'!#REF!</f>
        <v>#REF!</v>
      </c>
      <c r="W1174" s="628"/>
      <c r="X1174" s="628"/>
      <c r="Y1174" s="628"/>
      <c r="Z1174" s="627" t="e">
        <f>'報告書（事業主控）記載用'!#REF!</f>
        <v>#REF!</v>
      </c>
      <c r="AA1174" s="628"/>
      <c r="AB1174" s="628"/>
      <c r="AC1174" s="628"/>
      <c r="AD1174" s="627" t="e">
        <f>'報告書（事業主控）記載用'!#REF!</f>
        <v>#REF!</v>
      </c>
      <c r="AE1174" s="628"/>
      <c r="AF1174" s="628"/>
      <c r="AG1174" s="628"/>
      <c r="AH1174" s="627" t="e">
        <f>'報告書（事業主控）記載用'!#REF!</f>
        <v>#REF!</v>
      </c>
      <c r="AI1174" s="628"/>
      <c r="AJ1174" s="628"/>
      <c r="AK1174" s="629"/>
      <c r="AL1174" s="494" t="e">
        <f>'報告書（事業主控）記載用'!#REF!</f>
        <v>#REF!</v>
      </c>
      <c r="AM1174" s="625"/>
      <c r="AN1174" s="623" t="e">
        <f>'報告書（事業主控）記載用'!#REF!</f>
        <v>#REF!</v>
      </c>
      <c r="AO1174" s="624"/>
      <c r="AP1174" s="624"/>
      <c r="AQ1174" s="624"/>
      <c r="AR1174" s="624"/>
      <c r="AS1174" s="240"/>
    </row>
    <row r="1175" spans="2:45" ht="18" customHeight="1">
      <c r="B1175" s="644" t="e">
        <f>'報告書（事業主控）記載用'!#REF!</f>
        <v>#REF!</v>
      </c>
      <c r="C1175" s="645"/>
      <c r="D1175" s="645"/>
      <c r="E1175" s="645"/>
      <c r="F1175" s="645"/>
      <c r="G1175" s="645"/>
      <c r="H1175" s="645"/>
      <c r="I1175" s="646"/>
      <c r="J1175" s="644" t="e">
        <f>'報告書（事業主控）記載用'!#REF!</f>
        <v>#REF!</v>
      </c>
      <c r="K1175" s="645"/>
      <c r="L1175" s="645"/>
      <c r="M1175" s="645"/>
      <c r="N1175" s="650"/>
      <c r="O1175" s="32" t="e">
        <f>'報告書（事業主控）記載用'!#REF!</f>
        <v>#REF!</v>
      </c>
      <c r="P1175" s="11" t="s">
        <v>31</v>
      </c>
      <c r="Q1175" s="32" t="e">
        <f>'報告書（事業主控）記載用'!#REF!</f>
        <v>#REF!</v>
      </c>
      <c r="R1175" s="11" t="s">
        <v>32</v>
      </c>
      <c r="S1175" s="32" t="e">
        <f>'報告書（事業主控）記載用'!#REF!</f>
        <v>#REF!</v>
      </c>
      <c r="T1175" s="512" t="s">
        <v>33</v>
      </c>
      <c r="U1175" s="512"/>
      <c r="V1175" s="633" t="e">
        <f>'報告書（事業主控）記載用'!#REF!</f>
        <v>#REF!</v>
      </c>
      <c r="W1175" s="634"/>
      <c r="X1175" s="634"/>
      <c r="Y1175" s="284"/>
      <c r="Z1175" s="285"/>
      <c r="AA1175" s="286"/>
      <c r="AB1175" s="286"/>
      <c r="AC1175" s="284"/>
      <c r="AD1175" s="285"/>
      <c r="AE1175" s="286"/>
      <c r="AF1175" s="286"/>
      <c r="AG1175" s="284"/>
      <c r="AH1175" s="630" t="e">
        <f>'報告書（事業主控）記載用'!#REF!</f>
        <v>#REF!</v>
      </c>
      <c r="AI1175" s="631"/>
      <c r="AJ1175" s="631"/>
      <c r="AK1175" s="632"/>
      <c r="AL1175" s="285"/>
      <c r="AM1175" s="287"/>
      <c r="AN1175" s="630" t="e">
        <f>'報告書（事業主控）記載用'!#REF!</f>
        <v>#REF!</v>
      </c>
      <c r="AO1175" s="631"/>
      <c r="AP1175" s="631"/>
      <c r="AQ1175" s="631"/>
      <c r="AR1175" s="631"/>
      <c r="AS1175" s="288"/>
    </row>
    <row r="1176" spans="2:45" ht="18" customHeight="1">
      <c r="B1176" s="647"/>
      <c r="C1176" s="648"/>
      <c r="D1176" s="648"/>
      <c r="E1176" s="648"/>
      <c r="F1176" s="648"/>
      <c r="G1176" s="648"/>
      <c r="H1176" s="648"/>
      <c r="I1176" s="649"/>
      <c r="J1176" s="647"/>
      <c r="K1176" s="648"/>
      <c r="L1176" s="648"/>
      <c r="M1176" s="648"/>
      <c r="N1176" s="651"/>
      <c r="O1176" s="33" t="e">
        <f>'報告書（事業主控）記載用'!#REF!</f>
        <v>#REF!</v>
      </c>
      <c r="P1176" s="237" t="s">
        <v>31</v>
      </c>
      <c r="Q1176" s="33" t="e">
        <f>'報告書（事業主控）記載用'!#REF!</f>
        <v>#REF!</v>
      </c>
      <c r="R1176" s="237" t="s">
        <v>32</v>
      </c>
      <c r="S1176" s="33" t="e">
        <f>'報告書（事業主控）記載用'!#REF!</f>
        <v>#REF!</v>
      </c>
      <c r="T1176" s="652" t="s">
        <v>34</v>
      </c>
      <c r="U1176" s="652"/>
      <c r="V1176" s="627" t="e">
        <f>'報告書（事業主控）記載用'!#REF!</f>
        <v>#REF!</v>
      </c>
      <c r="W1176" s="628"/>
      <c r="X1176" s="628"/>
      <c r="Y1176" s="628"/>
      <c r="Z1176" s="627" t="e">
        <f>'報告書（事業主控）記載用'!#REF!</f>
        <v>#REF!</v>
      </c>
      <c r="AA1176" s="628"/>
      <c r="AB1176" s="628"/>
      <c r="AC1176" s="628"/>
      <c r="AD1176" s="627" t="e">
        <f>'報告書（事業主控）記載用'!#REF!</f>
        <v>#REF!</v>
      </c>
      <c r="AE1176" s="628"/>
      <c r="AF1176" s="628"/>
      <c r="AG1176" s="628"/>
      <c r="AH1176" s="627" t="e">
        <f>'報告書（事業主控）記載用'!#REF!</f>
        <v>#REF!</v>
      </c>
      <c r="AI1176" s="628"/>
      <c r="AJ1176" s="628"/>
      <c r="AK1176" s="629"/>
      <c r="AL1176" s="494" t="e">
        <f>'報告書（事業主控）記載用'!#REF!</f>
        <v>#REF!</v>
      </c>
      <c r="AM1176" s="625"/>
      <c r="AN1176" s="623" t="e">
        <f>'報告書（事業主控）記載用'!#REF!</f>
        <v>#REF!</v>
      </c>
      <c r="AO1176" s="624"/>
      <c r="AP1176" s="624"/>
      <c r="AQ1176" s="624"/>
      <c r="AR1176" s="624"/>
      <c r="AS1176" s="240"/>
    </row>
    <row r="1177" spans="2:45" ht="18" customHeight="1">
      <c r="B1177" s="644" t="e">
        <f>'報告書（事業主控）記載用'!#REF!</f>
        <v>#REF!</v>
      </c>
      <c r="C1177" s="645"/>
      <c r="D1177" s="645"/>
      <c r="E1177" s="645"/>
      <c r="F1177" s="645"/>
      <c r="G1177" s="645"/>
      <c r="H1177" s="645"/>
      <c r="I1177" s="646"/>
      <c r="J1177" s="644" t="e">
        <f>'報告書（事業主控）記載用'!#REF!</f>
        <v>#REF!</v>
      </c>
      <c r="K1177" s="645"/>
      <c r="L1177" s="645"/>
      <c r="M1177" s="645"/>
      <c r="N1177" s="650"/>
      <c r="O1177" s="32" t="e">
        <f>'報告書（事業主控）記載用'!#REF!</f>
        <v>#REF!</v>
      </c>
      <c r="P1177" s="11" t="s">
        <v>31</v>
      </c>
      <c r="Q1177" s="32" t="e">
        <f>'報告書（事業主控）記載用'!#REF!</f>
        <v>#REF!</v>
      </c>
      <c r="R1177" s="11" t="s">
        <v>32</v>
      </c>
      <c r="S1177" s="32" t="e">
        <f>'報告書（事業主控）記載用'!#REF!</f>
        <v>#REF!</v>
      </c>
      <c r="T1177" s="512" t="s">
        <v>33</v>
      </c>
      <c r="U1177" s="512"/>
      <c r="V1177" s="633" t="e">
        <f>'報告書（事業主控）記載用'!#REF!</f>
        <v>#REF!</v>
      </c>
      <c r="W1177" s="634"/>
      <c r="X1177" s="634"/>
      <c r="Y1177" s="284"/>
      <c r="Z1177" s="285"/>
      <c r="AA1177" s="286"/>
      <c r="AB1177" s="286"/>
      <c r="AC1177" s="284"/>
      <c r="AD1177" s="285"/>
      <c r="AE1177" s="286"/>
      <c r="AF1177" s="286"/>
      <c r="AG1177" s="284"/>
      <c r="AH1177" s="630" t="e">
        <f>'報告書（事業主控）記載用'!#REF!</f>
        <v>#REF!</v>
      </c>
      <c r="AI1177" s="631"/>
      <c r="AJ1177" s="631"/>
      <c r="AK1177" s="632"/>
      <c r="AL1177" s="285"/>
      <c r="AM1177" s="287"/>
      <c r="AN1177" s="630" t="e">
        <f>'報告書（事業主控）記載用'!#REF!</f>
        <v>#REF!</v>
      </c>
      <c r="AO1177" s="631"/>
      <c r="AP1177" s="631"/>
      <c r="AQ1177" s="631"/>
      <c r="AR1177" s="631"/>
      <c r="AS1177" s="288"/>
    </row>
    <row r="1178" spans="2:45" ht="18" customHeight="1">
      <c r="B1178" s="647"/>
      <c r="C1178" s="648"/>
      <c r="D1178" s="648"/>
      <c r="E1178" s="648"/>
      <c r="F1178" s="648"/>
      <c r="G1178" s="648"/>
      <c r="H1178" s="648"/>
      <c r="I1178" s="649"/>
      <c r="J1178" s="647"/>
      <c r="K1178" s="648"/>
      <c r="L1178" s="648"/>
      <c r="M1178" s="648"/>
      <c r="N1178" s="651"/>
      <c r="O1178" s="33" t="e">
        <f>'報告書（事業主控）記載用'!#REF!</f>
        <v>#REF!</v>
      </c>
      <c r="P1178" s="237" t="s">
        <v>31</v>
      </c>
      <c r="Q1178" s="33" t="e">
        <f>'報告書（事業主控）記載用'!#REF!</f>
        <v>#REF!</v>
      </c>
      <c r="R1178" s="237" t="s">
        <v>32</v>
      </c>
      <c r="S1178" s="33" t="e">
        <f>'報告書（事業主控）記載用'!#REF!</f>
        <v>#REF!</v>
      </c>
      <c r="T1178" s="652" t="s">
        <v>34</v>
      </c>
      <c r="U1178" s="652"/>
      <c r="V1178" s="627" t="e">
        <f>'報告書（事業主控）記載用'!#REF!</f>
        <v>#REF!</v>
      </c>
      <c r="W1178" s="628"/>
      <c r="X1178" s="628"/>
      <c r="Y1178" s="628"/>
      <c r="Z1178" s="627" t="e">
        <f>'報告書（事業主控）記載用'!#REF!</f>
        <v>#REF!</v>
      </c>
      <c r="AA1178" s="628"/>
      <c r="AB1178" s="628"/>
      <c r="AC1178" s="628"/>
      <c r="AD1178" s="627" t="e">
        <f>'報告書（事業主控）記載用'!#REF!</f>
        <v>#REF!</v>
      </c>
      <c r="AE1178" s="628"/>
      <c r="AF1178" s="628"/>
      <c r="AG1178" s="628"/>
      <c r="AH1178" s="627" t="e">
        <f>'報告書（事業主控）記載用'!#REF!</f>
        <v>#REF!</v>
      </c>
      <c r="AI1178" s="628"/>
      <c r="AJ1178" s="628"/>
      <c r="AK1178" s="629"/>
      <c r="AL1178" s="494" t="e">
        <f>'報告書（事業主控）記載用'!#REF!</f>
        <v>#REF!</v>
      </c>
      <c r="AM1178" s="625"/>
      <c r="AN1178" s="623" t="e">
        <f>'報告書（事業主控）記載用'!#REF!</f>
        <v>#REF!</v>
      </c>
      <c r="AO1178" s="624"/>
      <c r="AP1178" s="624"/>
      <c r="AQ1178" s="624"/>
      <c r="AR1178" s="624"/>
      <c r="AS1178" s="240"/>
    </row>
    <row r="1179" spans="2:45" ht="18" customHeight="1">
      <c r="B1179" s="644" t="e">
        <f>'報告書（事業主控）記載用'!#REF!</f>
        <v>#REF!</v>
      </c>
      <c r="C1179" s="645"/>
      <c r="D1179" s="645"/>
      <c r="E1179" s="645"/>
      <c r="F1179" s="645"/>
      <c r="G1179" s="645"/>
      <c r="H1179" s="645"/>
      <c r="I1179" s="646"/>
      <c r="J1179" s="644" t="e">
        <f>'報告書（事業主控）記載用'!#REF!</f>
        <v>#REF!</v>
      </c>
      <c r="K1179" s="645"/>
      <c r="L1179" s="645"/>
      <c r="M1179" s="645"/>
      <c r="N1179" s="650"/>
      <c r="O1179" s="32" t="e">
        <f>'報告書（事業主控）記載用'!#REF!</f>
        <v>#REF!</v>
      </c>
      <c r="P1179" s="11" t="s">
        <v>31</v>
      </c>
      <c r="Q1179" s="32" t="e">
        <f>'報告書（事業主控）記載用'!#REF!</f>
        <v>#REF!</v>
      </c>
      <c r="R1179" s="11" t="s">
        <v>32</v>
      </c>
      <c r="S1179" s="32" t="e">
        <f>'報告書（事業主控）記載用'!#REF!</f>
        <v>#REF!</v>
      </c>
      <c r="T1179" s="512" t="s">
        <v>33</v>
      </c>
      <c r="U1179" s="512"/>
      <c r="V1179" s="633" t="e">
        <f>'報告書（事業主控）記載用'!#REF!</f>
        <v>#REF!</v>
      </c>
      <c r="W1179" s="634"/>
      <c r="X1179" s="634"/>
      <c r="Y1179" s="284"/>
      <c r="Z1179" s="285"/>
      <c r="AA1179" s="286"/>
      <c r="AB1179" s="286"/>
      <c r="AC1179" s="284"/>
      <c r="AD1179" s="285"/>
      <c r="AE1179" s="286"/>
      <c r="AF1179" s="286"/>
      <c r="AG1179" s="284"/>
      <c r="AH1179" s="630" t="e">
        <f>'報告書（事業主控）記載用'!#REF!</f>
        <v>#REF!</v>
      </c>
      <c r="AI1179" s="631"/>
      <c r="AJ1179" s="631"/>
      <c r="AK1179" s="632"/>
      <c r="AL1179" s="285"/>
      <c r="AM1179" s="287"/>
      <c r="AN1179" s="630" t="e">
        <f>'報告書（事業主控）記載用'!#REF!</f>
        <v>#REF!</v>
      </c>
      <c r="AO1179" s="631"/>
      <c r="AP1179" s="631"/>
      <c r="AQ1179" s="631"/>
      <c r="AR1179" s="631"/>
      <c r="AS1179" s="288"/>
    </row>
    <row r="1180" spans="2:45" ht="18" customHeight="1">
      <c r="B1180" s="647"/>
      <c r="C1180" s="648"/>
      <c r="D1180" s="648"/>
      <c r="E1180" s="648"/>
      <c r="F1180" s="648"/>
      <c r="G1180" s="648"/>
      <c r="H1180" s="648"/>
      <c r="I1180" s="649"/>
      <c r="J1180" s="647"/>
      <c r="K1180" s="648"/>
      <c r="L1180" s="648"/>
      <c r="M1180" s="648"/>
      <c r="N1180" s="651"/>
      <c r="O1180" s="33" t="e">
        <f>'報告書（事業主控）記載用'!#REF!</f>
        <v>#REF!</v>
      </c>
      <c r="P1180" s="237" t="s">
        <v>31</v>
      </c>
      <c r="Q1180" s="33" t="e">
        <f>'報告書（事業主控）記載用'!#REF!</f>
        <v>#REF!</v>
      </c>
      <c r="R1180" s="237" t="s">
        <v>32</v>
      </c>
      <c r="S1180" s="33" t="e">
        <f>'報告書（事業主控）記載用'!#REF!</f>
        <v>#REF!</v>
      </c>
      <c r="T1180" s="652" t="s">
        <v>34</v>
      </c>
      <c r="U1180" s="652"/>
      <c r="V1180" s="627" t="e">
        <f>'報告書（事業主控）記載用'!#REF!</f>
        <v>#REF!</v>
      </c>
      <c r="W1180" s="628"/>
      <c r="X1180" s="628"/>
      <c r="Y1180" s="628"/>
      <c r="Z1180" s="627" t="e">
        <f>'報告書（事業主控）記載用'!#REF!</f>
        <v>#REF!</v>
      </c>
      <c r="AA1180" s="628"/>
      <c r="AB1180" s="628"/>
      <c r="AC1180" s="628"/>
      <c r="AD1180" s="627" t="e">
        <f>'報告書（事業主控）記載用'!#REF!</f>
        <v>#REF!</v>
      </c>
      <c r="AE1180" s="628"/>
      <c r="AF1180" s="628"/>
      <c r="AG1180" s="628"/>
      <c r="AH1180" s="627" t="e">
        <f>'報告書（事業主控）記載用'!#REF!</f>
        <v>#REF!</v>
      </c>
      <c r="AI1180" s="628"/>
      <c r="AJ1180" s="628"/>
      <c r="AK1180" s="629"/>
      <c r="AL1180" s="494" t="e">
        <f>'報告書（事業主控）記載用'!#REF!</f>
        <v>#REF!</v>
      </c>
      <c r="AM1180" s="625"/>
      <c r="AN1180" s="623" t="e">
        <f>'報告書（事業主控）記載用'!#REF!</f>
        <v>#REF!</v>
      </c>
      <c r="AO1180" s="624"/>
      <c r="AP1180" s="624"/>
      <c r="AQ1180" s="624"/>
      <c r="AR1180" s="624"/>
      <c r="AS1180" s="240"/>
    </row>
    <row r="1181" spans="2:45" ht="18" customHeight="1">
      <c r="B1181" s="644" t="e">
        <f>'報告書（事業主控）記載用'!#REF!</f>
        <v>#REF!</v>
      </c>
      <c r="C1181" s="645"/>
      <c r="D1181" s="645"/>
      <c r="E1181" s="645"/>
      <c r="F1181" s="645"/>
      <c r="G1181" s="645"/>
      <c r="H1181" s="645"/>
      <c r="I1181" s="646"/>
      <c r="J1181" s="644" t="e">
        <f>'報告書（事業主控）記載用'!#REF!</f>
        <v>#REF!</v>
      </c>
      <c r="K1181" s="645"/>
      <c r="L1181" s="645"/>
      <c r="M1181" s="645"/>
      <c r="N1181" s="650"/>
      <c r="O1181" s="32" t="e">
        <f>'報告書（事業主控）記載用'!#REF!</f>
        <v>#REF!</v>
      </c>
      <c r="P1181" s="11" t="s">
        <v>31</v>
      </c>
      <c r="Q1181" s="32" t="e">
        <f>'報告書（事業主控）記載用'!#REF!</f>
        <v>#REF!</v>
      </c>
      <c r="R1181" s="11" t="s">
        <v>32</v>
      </c>
      <c r="S1181" s="32" t="e">
        <f>'報告書（事業主控）記載用'!#REF!</f>
        <v>#REF!</v>
      </c>
      <c r="T1181" s="512" t="s">
        <v>33</v>
      </c>
      <c r="U1181" s="512"/>
      <c r="V1181" s="633" t="e">
        <f>'報告書（事業主控）記載用'!#REF!</f>
        <v>#REF!</v>
      </c>
      <c r="W1181" s="634"/>
      <c r="X1181" s="634"/>
      <c r="Y1181" s="284"/>
      <c r="Z1181" s="285"/>
      <c r="AA1181" s="286"/>
      <c r="AB1181" s="286"/>
      <c r="AC1181" s="284"/>
      <c r="AD1181" s="285"/>
      <c r="AE1181" s="286"/>
      <c r="AF1181" s="286"/>
      <c r="AG1181" s="284"/>
      <c r="AH1181" s="630" t="e">
        <f>'報告書（事業主控）記載用'!#REF!</f>
        <v>#REF!</v>
      </c>
      <c r="AI1181" s="631"/>
      <c r="AJ1181" s="631"/>
      <c r="AK1181" s="632"/>
      <c r="AL1181" s="285"/>
      <c r="AM1181" s="287"/>
      <c r="AN1181" s="630" t="e">
        <f>'報告書（事業主控）記載用'!#REF!</f>
        <v>#REF!</v>
      </c>
      <c r="AO1181" s="631"/>
      <c r="AP1181" s="631"/>
      <c r="AQ1181" s="631"/>
      <c r="AR1181" s="631"/>
      <c r="AS1181" s="288"/>
    </row>
    <row r="1182" spans="2:45" ht="18" customHeight="1">
      <c r="B1182" s="647"/>
      <c r="C1182" s="648"/>
      <c r="D1182" s="648"/>
      <c r="E1182" s="648"/>
      <c r="F1182" s="648"/>
      <c r="G1182" s="648"/>
      <c r="H1182" s="648"/>
      <c r="I1182" s="649"/>
      <c r="J1182" s="647"/>
      <c r="K1182" s="648"/>
      <c r="L1182" s="648"/>
      <c r="M1182" s="648"/>
      <c r="N1182" s="651"/>
      <c r="O1182" s="33" t="e">
        <f>'報告書（事業主控）記載用'!#REF!</f>
        <v>#REF!</v>
      </c>
      <c r="P1182" s="237" t="s">
        <v>31</v>
      </c>
      <c r="Q1182" s="33" t="e">
        <f>'報告書（事業主控）記載用'!#REF!</f>
        <v>#REF!</v>
      </c>
      <c r="R1182" s="237" t="s">
        <v>32</v>
      </c>
      <c r="S1182" s="33" t="e">
        <f>'報告書（事業主控）記載用'!#REF!</f>
        <v>#REF!</v>
      </c>
      <c r="T1182" s="652" t="s">
        <v>34</v>
      </c>
      <c r="U1182" s="652"/>
      <c r="V1182" s="627" t="e">
        <f>'報告書（事業主控）記載用'!#REF!</f>
        <v>#REF!</v>
      </c>
      <c r="W1182" s="628"/>
      <c r="X1182" s="628"/>
      <c r="Y1182" s="628"/>
      <c r="Z1182" s="627" t="e">
        <f>'報告書（事業主控）記載用'!#REF!</f>
        <v>#REF!</v>
      </c>
      <c r="AA1182" s="628"/>
      <c r="AB1182" s="628"/>
      <c r="AC1182" s="628"/>
      <c r="AD1182" s="627" t="e">
        <f>'報告書（事業主控）記載用'!#REF!</f>
        <v>#REF!</v>
      </c>
      <c r="AE1182" s="628"/>
      <c r="AF1182" s="628"/>
      <c r="AG1182" s="628"/>
      <c r="AH1182" s="627" t="e">
        <f>'報告書（事業主控）記載用'!#REF!</f>
        <v>#REF!</v>
      </c>
      <c r="AI1182" s="628"/>
      <c r="AJ1182" s="628"/>
      <c r="AK1182" s="629"/>
      <c r="AL1182" s="494" t="e">
        <f>'報告書（事業主控）記載用'!#REF!</f>
        <v>#REF!</v>
      </c>
      <c r="AM1182" s="625"/>
      <c r="AN1182" s="623" t="e">
        <f>'報告書（事業主控）記載用'!#REF!</f>
        <v>#REF!</v>
      </c>
      <c r="AO1182" s="624"/>
      <c r="AP1182" s="624"/>
      <c r="AQ1182" s="624"/>
      <c r="AR1182" s="624"/>
      <c r="AS1182" s="240"/>
    </row>
    <row r="1183" spans="2:45" ht="18" customHeight="1">
      <c r="B1183" s="644" t="e">
        <f>'報告書（事業主控）記載用'!#REF!</f>
        <v>#REF!</v>
      </c>
      <c r="C1183" s="645"/>
      <c r="D1183" s="645"/>
      <c r="E1183" s="645"/>
      <c r="F1183" s="645"/>
      <c r="G1183" s="645"/>
      <c r="H1183" s="645"/>
      <c r="I1183" s="646"/>
      <c r="J1183" s="644" t="e">
        <f>'報告書（事業主控）記載用'!#REF!</f>
        <v>#REF!</v>
      </c>
      <c r="K1183" s="645"/>
      <c r="L1183" s="645"/>
      <c r="M1183" s="645"/>
      <c r="N1183" s="650"/>
      <c r="O1183" s="32" t="e">
        <f>'報告書（事業主控）記載用'!#REF!</f>
        <v>#REF!</v>
      </c>
      <c r="P1183" s="11" t="s">
        <v>31</v>
      </c>
      <c r="Q1183" s="32" t="e">
        <f>'報告書（事業主控）記載用'!#REF!</f>
        <v>#REF!</v>
      </c>
      <c r="R1183" s="11" t="s">
        <v>32</v>
      </c>
      <c r="S1183" s="32" t="e">
        <f>'報告書（事業主控）記載用'!#REF!</f>
        <v>#REF!</v>
      </c>
      <c r="T1183" s="512" t="s">
        <v>33</v>
      </c>
      <c r="U1183" s="512"/>
      <c r="V1183" s="633" t="e">
        <f>'報告書（事業主控）記載用'!#REF!</f>
        <v>#REF!</v>
      </c>
      <c r="W1183" s="634"/>
      <c r="X1183" s="634"/>
      <c r="Y1183" s="284"/>
      <c r="Z1183" s="285"/>
      <c r="AA1183" s="286"/>
      <c r="AB1183" s="286"/>
      <c r="AC1183" s="284"/>
      <c r="AD1183" s="285"/>
      <c r="AE1183" s="286"/>
      <c r="AF1183" s="286"/>
      <c r="AG1183" s="284"/>
      <c r="AH1183" s="630" t="e">
        <f>'報告書（事業主控）記載用'!#REF!</f>
        <v>#REF!</v>
      </c>
      <c r="AI1183" s="631"/>
      <c r="AJ1183" s="631"/>
      <c r="AK1183" s="632"/>
      <c r="AL1183" s="285"/>
      <c r="AM1183" s="287"/>
      <c r="AN1183" s="630" t="e">
        <f>'報告書（事業主控）記載用'!#REF!</f>
        <v>#REF!</v>
      </c>
      <c r="AO1183" s="631"/>
      <c r="AP1183" s="631"/>
      <c r="AQ1183" s="631"/>
      <c r="AR1183" s="631"/>
      <c r="AS1183" s="288"/>
    </row>
    <row r="1184" spans="2:45" ht="18" customHeight="1">
      <c r="B1184" s="647"/>
      <c r="C1184" s="648"/>
      <c r="D1184" s="648"/>
      <c r="E1184" s="648"/>
      <c r="F1184" s="648"/>
      <c r="G1184" s="648"/>
      <c r="H1184" s="648"/>
      <c r="I1184" s="649"/>
      <c r="J1184" s="647"/>
      <c r="K1184" s="648"/>
      <c r="L1184" s="648"/>
      <c r="M1184" s="648"/>
      <c r="N1184" s="651"/>
      <c r="O1184" s="33" t="e">
        <f>'報告書（事業主控）記載用'!#REF!</f>
        <v>#REF!</v>
      </c>
      <c r="P1184" s="237" t="s">
        <v>31</v>
      </c>
      <c r="Q1184" s="33" t="e">
        <f>'報告書（事業主控）記載用'!#REF!</f>
        <v>#REF!</v>
      </c>
      <c r="R1184" s="237" t="s">
        <v>32</v>
      </c>
      <c r="S1184" s="33" t="e">
        <f>'報告書（事業主控）記載用'!#REF!</f>
        <v>#REF!</v>
      </c>
      <c r="T1184" s="652" t="s">
        <v>34</v>
      </c>
      <c r="U1184" s="652"/>
      <c r="V1184" s="627" t="e">
        <f>'報告書（事業主控）記載用'!#REF!</f>
        <v>#REF!</v>
      </c>
      <c r="W1184" s="628"/>
      <c r="X1184" s="628"/>
      <c r="Y1184" s="628"/>
      <c r="Z1184" s="627" t="e">
        <f>'報告書（事業主控）記載用'!#REF!</f>
        <v>#REF!</v>
      </c>
      <c r="AA1184" s="628"/>
      <c r="AB1184" s="628"/>
      <c r="AC1184" s="628"/>
      <c r="AD1184" s="627" t="e">
        <f>'報告書（事業主控）記載用'!#REF!</f>
        <v>#REF!</v>
      </c>
      <c r="AE1184" s="628"/>
      <c r="AF1184" s="628"/>
      <c r="AG1184" s="628"/>
      <c r="AH1184" s="627" t="e">
        <f>'報告書（事業主控）記載用'!#REF!</f>
        <v>#REF!</v>
      </c>
      <c r="AI1184" s="628"/>
      <c r="AJ1184" s="628"/>
      <c r="AK1184" s="629"/>
      <c r="AL1184" s="494" t="e">
        <f>'報告書（事業主控）記載用'!#REF!</f>
        <v>#REF!</v>
      </c>
      <c r="AM1184" s="625"/>
      <c r="AN1184" s="623" t="e">
        <f>'報告書（事業主控）記載用'!#REF!</f>
        <v>#REF!</v>
      </c>
      <c r="AO1184" s="624"/>
      <c r="AP1184" s="624"/>
      <c r="AQ1184" s="624"/>
      <c r="AR1184" s="624"/>
      <c r="AS1184" s="240"/>
    </row>
    <row r="1185" spans="2:45" ht="18" customHeight="1">
      <c r="B1185" s="407" t="s">
        <v>337</v>
      </c>
      <c r="C1185" s="518"/>
      <c r="D1185" s="518"/>
      <c r="E1185" s="519"/>
      <c r="F1185" s="635" t="e">
        <f>'報告書（事業主控）記載用'!#REF!</f>
        <v>#REF!</v>
      </c>
      <c r="G1185" s="636"/>
      <c r="H1185" s="636"/>
      <c r="I1185" s="636"/>
      <c r="J1185" s="636"/>
      <c r="K1185" s="636"/>
      <c r="L1185" s="636"/>
      <c r="M1185" s="636"/>
      <c r="N1185" s="637"/>
      <c r="O1185" s="407" t="s">
        <v>338</v>
      </c>
      <c r="P1185" s="518"/>
      <c r="Q1185" s="518"/>
      <c r="R1185" s="518"/>
      <c r="S1185" s="518"/>
      <c r="T1185" s="518"/>
      <c r="U1185" s="519"/>
      <c r="V1185" s="630" t="e">
        <f>'報告書（事業主控）記載用'!#REF!</f>
        <v>#REF!</v>
      </c>
      <c r="W1185" s="631"/>
      <c r="X1185" s="631"/>
      <c r="Y1185" s="632"/>
      <c r="Z1185" s="285"/>
      <c r="AA1185" s="286"/>
      <c r="AB1185" s="286"/>
      <c r="AC1185" s="284"/>
      <c r="AD1185" s="285"/>
      <c r="AE1185" s="286"/>
      <c r="AF1185" s="286"/>
      <c r="AG1185" s="284"/>
      <c r="AH1185" s="630" t="e">
        <f>'報告書（事業主控）記載用'!#REF!</f>
        <v>#REF!</v>
      </c>
      <c r="AI1185" s="631"/>
      <c r="AJ1185" s="631"/>
      <c r="AK1185" s="632"/>
      <c r="AL1185" s="285"/>
      <c r="AM1185" s="287"/>
      <c r="AN1185" s="630" t="e">
        <f>'報告書（事業主控）記載用'!#REF!</f>
        <v>#REF!</v>
      </c>
      <c r="AO1185" s="631"/>
      <c r="AP1185" s="631"/>
      <c r="AQ1185" s="631"/>
      <c r="AR1185" s="631"/>
      <c r="AS1185" s="288"/>
    </row>
    <row r="1186" spans="2:45" ht="18" customHeight="1">
      <c r="B1186" s="520"/>
      <c r="C1186" s="521"/>
      <c r="D1186" s="521"/>
      <c r="E1186" s="522"/>
      <c r="F1186" s="638"/>
      <c r="G1186" s="639"/>
      <c r="H1186" s="639"/>
      <c r="I1186" s="639"/>
      <c r="J1186" s="639"/>
      <c r="K1186" s="639"/>
      <c r="L1186" s="639"/>
      <c r="M1186" s="639"/>
      <c r="N1186" s="640"/>
      <c r="O1186" s="520"/>
      <c r="P1186" s="521"/>
      <c r="Q1186" s="521"/>
      <c r="R1186" s="521"/>
      <c r="S1186" s="521"/>
      <c r="T1186" s="521"/>
      <c r="U1186" s="522"/>
      <c r="V1186" s="513" t="e">
        <f>'報告書（事業主控）記載用'!#REF!</f>
        <v>#REF!</v>
      </c>
      <c r="W1186" s="516"/>
      <c r="X1186" s="516"/>
      <c r="Y1186" s="534"/>
      <c r="Z1186" s="513" t="e">
        <f>'報告書（事業主控）記載用'!#REF!</f>
        <v>#REF!</v>
      </c>
      <c r="AA1186" s="514"/>
      <c r="AB1186" s="514"/>
      <c r="AC1186" s="515"/>
      <c r="AD1186" s="513" t="e">
        <f>'報告書（事業主控）記載用'!#REF!</f>
        <v>#REF!</v>
      </c>
      <c r="AE1186" s="514"/>
      <c r="AF1186" s="514"/>
      <c r="AG1186" s="515"/>
      <c r="AH1186" s="513" t="e">
        <f>'報告書（事業主控）記載用'!#REF!</f>
        <v>#REF!</v>
      </c>
      <c r="AI1186" s="492"/>
      <c r="AJ1186" s="492"/>
      <c r="AK1186" s="492"/>
      <c r="AL1186" s="289"/>
      <c r="AM1186" s="290"/>
      <c r="AN1186" s="513" t="e">
        <f>'報告書（事業主控）記載用'!#REF!</f>
        <v>#REF!</v>
      </c>
      <c r="AO1186" s="516"/>
      <c r="AP1186" s="516"/>
      <c r="AQ1186" s="516"/>
      <c r="AR1186" s="516"/>
      <c r="AS1186" s="291"/>
    </row>
    <row r="1187" spans="2:45" ht="18" customHeight="1">
      <c r="B1187" s="523"/>
      <c r="C1187" s="524"/>
      <c r="D1187" s="524"/>
      <c r="E1187" s="525"/>
      <c r="F1187" s="641"/>
      <c r="G1187" s="642"/>
      <c r="H1187" s="642"/>
      <c r="I1187" s="642"/>
      <c r="J1187" s="642"/>
      <c r="K1187" s="642"/>
      <c r="L1187" s="642"/>
      <c r="M1187" s="642"/>
      <c r="N1187" s="643"/>
      <c r="O1187" s="523"/>
      <c r="P1187" s="524"/>
      <c r="Q1187" s="524"/>
      <c r="R1187" s="524"/>
      <c r="S1187" s="524"/>
      <c r="T1187" s="524"/>
      <c r="U1187" s="525"/>
      <c r="V1187" s="623" t="e">
        <f>'報告書（事業主控）記載用'!#REF!</f>
        <v>#REF!</v>
      </c>
      <c r="W1187" s="624"/>
      <c r="X1187" s="624"/>
      <c r="Y1187" s="626"/>
      <c r="Z1187" s="623" t="e">
        <f>'報告書（事業主控）記載用'!#REF!</f>
        <v>#REF!</v>
      </c>
      <c r="AA1187" s="624"/>
      <c r="AB1187" s="624"/>
      <c r="AC1187" s="626"/>
      <c r="AD1187" s="623" t="e">
        <f>'報告書（事業主控）記載用'!#REF!</f>
        <v>#REF!</v>
      </c>
      <c r="AE1187" s="624"/>
      <c r="AF1187" s="624"/>
      <c r="AG1187" s="626"/>
      <c r="AH1187" s="623" t="e">
        <f>'報告書（事業主控）記載用'!#REF!</f>
        <v>#REF!</v>
      </c>
      <c r="AI1187" s="624"/>
      <c r="AJ1187" s="624"/>
      <c r="AK1187" s="626"/>
      <c r="AL1187" s="239"/>
      <c r="AM1187" s="240"/>
      <c r="AN1187" s="623" t="e">
        <f>'報告書（事業主控）記載用'!#REF!</f>
        <v>#REF!</v>
      </c>
      <c r="AO1187" s="624"/>
      <c r="AP1187" s="624"/>
      <c r="AQ1187" s="624"/>
      <c r="AR1187" s="624"/>
      <c r="AS1187" s="240"/>
    </row>
    <row r="1188" spans="2:45" ht="18" customHeight="1">
      <c r="AN1188" s="622" t="e">
        <f>_xlfn.SINGLE('報告書（事業主控）記載用'!#REF!)</f>
        <v>#REF!</v>
      </c>
      <c r="AO1188" s="622"/>
      <c r="AP1188" s="622"/>
      <c r="AQ1188" s="622"/>
      <c r="AR1188" s="622"/>
    </row>
    <row r="1189" spans="2:45" ht="31.9" customHeight="1">
      <c r="AN1189" s="38"/>
      <c r="AO1189" s="38"/>
      <c r="AP1189" s="38"/>
      <c r="AQ1189" s="38"/>
      <c r="AR1189" s="38"/>
    </row>
    <row r="1190" spans="2:45" ht="7.5" customHeight="1">
      <c r="X1190" s="3"/>
      <c r="Y1190" s="3"/>
    </row>
    <row r="1191" spans="2:45" ht="10.5" customHeight="1">
      <c r="X1191" s="3"/>
      <c r="Y1191" s="3"/>
    </row>
    <row r="1192" spans="2:45" ht="5.25" customHeight="1">
      <c r="X1192" s="3"/>
      <c r="Y1192" s="3"/>
    </row>
    <row r="1193" spans="2:45" ht="5.25" customHeight="1">
      <c r="X1193" s="3"/>
      <c r="Y1193" s="3"/>
    </row>
    <row r="1194" spans="2:45" ht="5.25" customHeight="1">
      <c r="X1194" s="3"/>
      <c r="Y1194" s="3"/>
    </row>
    <row r="1195" spans="2:45" ht="5.25" customHeight="1">
      <c r="X1195" s="3"/>
      <c r="Y1195" s="3"/>
    </row>
    <row r="1196" spans="2:45" ht="17.25" customHeight="1">
      <c r="B1196" s="2" t="s">
        <v>35</v>
      </c>
      <c r="S1196" s="9"/>
      <c r="T1196" s="9"/>
      <c r="U1196" s="9"/>
      <c r="V1196" s="9"/>
      <c r="W1196" s="9"/>
      <c r="AL1196" s="26"/>
      <c r="AM1196" s="26"/>
      <c r="AN1196" s="26"/>
      <c r="AO1196" s="26"/>
    </row>
    <row r="1197" spans="2:45" ht="12.75" customHeight="1">
      <c r="M1197" s="27"/>
      <c r="N1197" s="27"/>
      <c r="O1197" s="27"/>
      <c r="P1197" s="27"/>
      <c r="Q1197" s="27"/>
      <c r="R1197" s="27"/>
      <c r="S1197" s="27"/>
      <c r="T1197" s="28"/>
      <c r="U1197" s="28"/>
      <c r="V1197" s="28"/>
      <c r="W1197" s="28"/>
      <c r="X1197" s="28"/>
      <c r="Y1197" s="28"/>
      <c r="Z1197" s="28"/>
      <c r="AA1197" s="27"/>
      <c r="AB1197" s="27"/>
      <c r="AC1197" s="27"/>
      <c r="AL1197" s="26"/>
      <c r="AM1197" s="389" t="s">
        <v>267</v>
      </c>
      <c r="AN1197" s="617"/>
      <c r="AO1197" s="617"/>
      <c r="AP1197" s="618"/>
    </row>
    <row r="1198" spans="2:45" ht="12.75" customHeight="1">
      <c r="M1198" s="27"/>
      <c r="N1198" s="27"/>
      <c r="O1198" s="27"/>
      <c r="P1198" s="27"/>
      <c r="Q1198" s="27"/>
      <c r="R1198" s="27"/>
      <c r="S1198" s="27"/>
      <c r="T1198" s="28"/>
      <c r="U1198" s="28"/>
      <c r="V1198" s="28"/>
      <c r="W1198" s="28"/>
      <c r="X1198" s="28"/>
      <c r="Y1198" s="28"/>
      <c r="Z1198" s="28"/>
      <c r="AA1198" s="27"/>
      <c r="AB1198" s="27"/>
      <c r="AC1198" s="27"/>
      <c r="AL1198" s="26"/>
      <c r="AM1198" s="619"/>
      <c r="AN1198" s="620"/>
      <c r="AO1198" s="620"/>
      <c r="AP1198" s="621"/>
    </row>
    <row r="1199" spans="2:45" ht="12.75" customHeight="1">
      <c r="M1199" s="27"/>
      <c r="N1199" s="27"/>
      <c r="O1199" s="27"/>
      <c r="P1199" s="27"/>
      <c r="Q1199" s="27"/>
      <c r="R1199" s="27"/>
      <c r="S1199" s="27"/>
      <c r="T1199" s="27"/>
      <c r="U1199" s="27"/>
      <c r="V1199" s="27"/>
      <c r="W1199" s="27"/>
      <c r="X1199" s="27"/>
      <c r="Y1199" s="27"/>
      <c r="Z1199" s="27"/>
      <c r="AA1199" s="27"/>
      <c r="AB1199" s="27"/>
      <c r="AC1199" s="27"/>
      <c r="AL1199" s="26"/>
      <c r="AM1199" s="26"/>
      <c r="AN1199" s="270"/>
      <c r="AO1199" s="270"/>
    </row>
    <row r="1200" spans="2:45" ht="6" customHeight="1">
      <c r="M1200" s="27"/>
      <c r="N1200" s="27"/>
      <c r="O1200" s="27"/>
      <c r="P1200" s="27"/>
      <c r="Q1200" s="27"/>
      <c r="R1200" s="27"/>
      <c r="S1200" s="27"/>
      <c r="T1200" s="27"/>
      <c r="U1200" s="27"/>
      <c r="V1200" s="27"/>
      <c r="W1200" s="27"/>
      <c r="X1200" s="27"/>
      <c r="Y1200" s="27"/>
      <c r="Z1200" s="27"/>
      <c r="AA1200" s="27"/>
      <c r="AB1200" s="27"/>
      <c r="AC1200" s="27"/>
      <c r="AL1200" s="26"/>
      <c r="AM1200" s="26"/>
    </row>
    <row r="1201" spans="2:45" ht="12.75" customHeight="1">
      <c r="B1201" s="403" t="s">
        <v>2</v>
      </c>
      <c r="C1201" s="404"/>
      <c r="D1201" s="404"/>
      <c r="E1201" s="404"/>
      <c r="F1201" s="404"/>
      <c r="G1201" s="404"/>
      <c r="H1201" s="404"/>
      <c r="I1201" s="404"/>
      <c r="J1201" s="408" t="s">
        <v>10</v>
      </c>
      <c r="K1201" s="408"/>
      <c r="L1201" s="271" t="s">
        <v>3</v>
      </c>
      <c r="M1201" s="408" t="s">
        <v>11</v>
      </c>
      <c r="N1201" s="408"/>
      <c r="O1201" s="409" t="s">
        <v>12</v>
      </c>
      <c r="P1201" s="408"/>
      <c r="Q1201" s="408"/>
      <c r="R1201" s="408"/>
      <c r="S1201" s="408"/>
      <c r="T1201" s="408"/>
      <c r="U1201" s="408" t="s">
        <v>13</v>
      </c>
      <c r="V1201" s="408"/>
      <c r="W1201" s="408"/>
      <c r="AD1201" s="11"/>
      <c r="AE1201" s="11"/>
      <c r="AF1201" s="11"/>
      <c r="AG1201" s="11"/>
      <c r="AH1201" s="11"/>
      <c r="AI1201" s="11"/>
      <c r="AJ1201" s="11"/>
      <c r="AL1201" s="543">
        <f>$AL$9</f>
        <v>0</v>
      </c>
      <c r="AM1201" s="411"/>
      <c r="AN1201" s="478" t="s">
        <v>4</v>
      </c>
      <c r="AO1201" s="478"/>
      <c r="AP1201" s="411">
        <v>30</v>
      </c>
      <c r="AQ1201" s="411"/>
      <c r="AR1201" s="478" t="s">
        <v>5</v>
      </c>
      <c r="AS1201" s="481"/>
    </row>
    <row r="1202" spans="2:45" ht="13.9" customHeight="1">
      <c r="B1202" s="404"/>
      <c r="C1202" s="404"/>
      <c r="D1202" s="404"/>
      <c r="E1202" s="404"/>
      <c r="F1202" s="404"/>
      <c r="G1202" s="404"/>
      <c r="H1202" s="404"/>
      <c r="I1202" s="404"/>
      <c r="J1202" s="591">
        <f>$J$10</f>
        <v>0</v>
      </c>
      <c r="K1202" s="579">
        <f>$K$10</f>
        <v>0</v>
      </c>
      <c r="L1202" s="593">
        <f>$L$10</f>
        <v>0</v>
      </c>
      <c r="M1202" s="582">
        <f>$M$10</f>
        <v>0</v>
      </c>
      <c r="N1202" s="579">
        <f>$N$10</f>
        <v>0</v>
      </c>
      <c r="O1202" s="582">
        <f>$O$10</f>
        <v>0</v>
      </c>
      <c r="P1202" s="544">
        <f>$P$10</f>
        <v>0</v>
      </c>
      <c r="Q1202" s="544">
        <f>$Q$10</f>
        <v>0</v>
      </c>
      <c r="R1202" s="544">
        <f>$R$10</f>
        <v>0</v>
      </c>
      <c r="S1202" s="544">
        <f>$S$10</f>
        <v>0</v>
      </c>
      <c r="T1202" s="579">
        <f>$T$10</f>
        <v>0</v>
      </c>
      <c r="U1202" s="582">
        <f>$U$10</f>
        <v>0</v>
      </c>
      <c r="V1202" s="544">
        <f>$V$10</f>
        <v>0</v>
      </c>
      <c r="W1202" s="579">
        <f>$W$10</f>
        <v>0</v>
      </c>
      <c r="AD1202" s="11"/>
      <c r="AE1202" s="11"/>
      <c r="AF1202" s="11"/>
      <c r="AG1202" s="11"/>
      <c r="AH1202" s="11"/>
      <c r="AI1202" s="11"/>
      <c r="AJ1202" s="11"/>
      <c r="AL1202" s="412"/>
      <c r="AM1202" s="413"/>
      <c r="AN1202" s="479"/>
      <c r="AO1202" s="479"/>
      <c r="AP1202" s="413"/>
      <c r="AQ1202" s="413"/>
      <c r="AR1202" s="479"/>
      <c r="AS1202" s="482"/>
    </row>
    <row r="1203" spans="2:45" ht="9" customHeight="1">
      <c r="B1203" s="404"/>
      <c r="C1203" s="404"/>
      <c r="D1203" s="404"/>
      <c r="E1203" s="404"/>
      <c r="F1203" s="404"/>
      <c r="G1203" s="404"/>
      <c r="H1203" s="404"/>
      <c r="I1203" s="404"/>
      <c r="J1203" s="592"/>
      <c r="K1203" s="580"/>
      <c r="L1203" s="594"/>
      <c r="M1203" s="583"/>
      <c r="N1203" s="580"/>
      <c r="O1203" s="583"/>
      <c r="P1203" s="545"/>
      <c r="Q1203" s="545"/>
      <c r="R1203" s="545"/>
      <c r="S1203" s="545"/>
      <c r="T1203" s="580"/>
      <c r="U1203" s="583"/>
      <c r="V1203" s="545"/>
      <c r="W1203" s="580"/>
      <c r="AD1203" s="11"/>
      <c r="AE1203" s="11"/>
      <c r="AF1203" s="11"/>
      <c r="AG1203" s="11"/>
      <c r="AH1203" s="11"/>
      <c r="AI1203" s="11"/>
      <c r="AJ1203" s="11"/>
      <c r="AL1203" s="414"/>
      <c r="AM1203" s="415"/>
      <c r="AN1203" s="480"/>
      <c r="AO1203" s="480"/>
      <c r="AP1203" s="415"/>
      <c r="AQ1203" s="415"/>
      <c r="AR1203" s="480"/>
      <c r="AS1203" s="483"/>
    </row>
    <row r="1204" spans="2:45" ht="6" customHeight="1">
      <c r="B1204" s="406"/>
      <c r="C1204" s="406"/>
      <c r="D1204" s="406"/>
      <c r="E1204" s="406"/>
      <c r="F1204" s="406"/>
      <c r="G1204" s="406"/>
      <c r="H1204" s="406"/>
      <c r="I1204" s="406"/>
      <c r="J1204" s="592"/>
      <c r="K1204" s="581"/>
      <c r="L1204" s="595"/>
      <c r="M1204" s="584"/>
      <c r="N1204" s="581"/>
      <c r="O1204" s="584"/>
      <c r="P1204" s="546"/>
      <c r="Q1204" s="546"/>
      <c r="R1204" s="546"/>
      <c r="S1204" s="546"/>
      <c r="T1204" s="581"/>
      <c r="U1204" s="584"/>
      <c r="V1204" s="546"/>
      <c r="W1204" s="581"/>
    </row>
    <row r="1205" spans="2:45" ht="15" customHeight="1">
      <c r="B1205" s="457" t="s">
        <v>36</v>
      </c>
      <c r="C1205" s="458"/>
      <c r="D1205" s="458"/>
      <c r="E1205" s="458"/>
      <c r="F1205" s="458"/>
      <c r="G1205" s="458"/>
      <c r="H1205" s="458"/>
      <c r="I1205" s="459"/>
      <c r="J1205" s="457" t="s">
        <v>6</v>
      </c>
      <c r="K1205" s="458"/>
      <c r="L1205" s="458"/>
      <c r="M1205" s="458"/>
      <c r="N1205" s="466"/>
      <c r="O1205" s="469" t="s">
        <v>37</v>
      </c>
      <c r="P1205" s="458"/>
      <c r="Q1205" s="458"/>
      <c r="R1205" s="458"/>
      <c r="S1205" s="458"/>
      <c r="T1205" s="458"/>
      <c r="U1205" s="459"/>
      <c r="V1205" s="272" t="s">
        <v>348</v>
      </c>
      <c r="W1205" s="273"/>
      <c r="X1205" s="273"/>
      <c r="Y1205" s="472" t="s">
        <v>349</v>
      </c>
      <c r="Z1205" s="472"/>
      <c r="AA1205" s="472"/>
      <c r="AB1205" s="472"/>
      <c r="AC1205" s="472"/>
      <c r="AD1205" s="472"/>
      <c r="AE1205" s="472"/>
      <c r="AF1205" s="472"/>
      <c r="AG1205" s="472"/>
      <c r="AH1205" s="472"/>
      <c r="AI1205" s="273"/>
      <c r="AJ1205" s="273"/>
      <c r="AK1205" s="274"/>
      <c r="AL1205" s="596" t="s">
        <v>310</v>
      </c>
      <c r="AM1205" s="596"/>
      <c r="AN1205" s="473" t="s">
        <v>350</v>
      </c>
      <c r="AO1205" s="473"/>
      <c r="AP1205" s="473"/>
      <c r="AQ1205" s="473"/>
      <c r="AR1205" s="473"/>
      <c r="AS1205" s="474"/>
    </row>
    <row r="1206" spans="2:45" ht="13.9" customHeight="1">
      <c r="B1206" s="460"/>
      <c r="C1206" s="461"/>
      <c r="D1206" s="461"/>
      <c r="E1206" s="461"/>
      <c r="F1206" s="461"/>
      <c r="G1206" s="461"/>
      <c r="H1206" s="461"/>
      <c r="I1206" s="462"/>
      <c r="J1206" s="460"/>
      <c r="K1206" s="461"/>
      <c r="L1206" s="461"/>
      <c r="M1206" s="461"/>
      <c r="N1206" s="467"/>
      <c r="O1206" s="470"/>
      <c r="P1206" s="461"/>
      <c r="Q1206" s="461"/>
      <c r="R1206" s="461"/>
      <c r="S1206" s="461"/>
      <c r="T1206" s="461"/>
      <c r="U1206" s="462"/>
      <c r="V1206" s="420" t="s">
        <v>7</v>
      </c>
      <c r="W1206" s="421"/>
      <c r="X1206" s="421"/>
      <c r="Y1206" s="422"/>
      <c r="Z1206" s="426" t="s">
        <v>16</v>
      </c>
      <c r="AA1206" s="427"/>
      <c r="AB1206" s="427"/>
      <c r="AC1206" s="428"/>
      <c r="AD1206" s="432" t="s">
        <v>17</v>
      </c>
      <c r="AE1206" s="433"/>
      <c r="AF1206" s="433"/>
      <c r="AG1206" s="434"/>
      <c r="AH1206" s="660" t="s">
        <v>60</v>
      </c>
      <c r="AI1206" s="478"/>
      <c r="AJ1206" s="478"/>
      <c r="AK1206" s="481"/>
      <c r="AL1206" s="597" t="s">
        <v>38</v>
      </c>
      <c r="AM1206" s="597"/>
      <c r="AN1206" s="448" t="s">
        <v>19</v>
      </c>
      <c r="AO1206" s="449"/>
      <c r="AP1206" s="449"/>
      <c r="AQ1206" s="449"/>
      <c r="AR1206" s="450"/>
      <c r="AS1206" s="451"/>
    </row>
    <row r="1207" spans="2:45" ht="13.9" customHeight="1">
      <c r="B1207" s="463"/>
      <c r="C1207" s="464"/>
      <c r="D1207" s="464"/>
      <c r="E1207" s="464"/>
      <c r="F1207" s="464"/>
      <c r="G1207" s="464"/>
      <c r="H1207" s="464"/>
      <c r="I1207" s="465"/>
      <c r="J1207" s="463"/>
      <c r="K1207" s="464"/>
      <c r="L1207" s="464"/>
      <c r="M1207" s="464"/>
      <c r="N1207" s="468"/>
      <c r="O1207" s="471"/>
      <c r="P1207" s="464"/>
      <c r="Q1207" s="464"/>
      <c r="R1207" s="464"/>
      <c r="S1207" s="464"/>
      <c r="T1207" s="464"/>
      <c r="U1207" s="465"/>
      <c r="V1207" s="423"/>
      <c r="W1207" s="424"/>
      <c r="X1207" s="424"/>
      <c r="Y1207" s="425"/>
      <c r="Z1207" s="429"/>
      <c r="AA1207" s="430"/>
      <c r="AB1207" s="430"/>
      <c r="AC1207" s="431"/>
      <c r="AD1207" s="435"/>
      <c r="AE1207" s="436"/>
      <c r="AF1207" s="436"/>
      <c r="AG1207" s="437"/>
      <c r="AH1207" s="661"/>
      <c r="AI1207" s="480"/>
      <c r="AJ1207" s="480"/>
      <c r="AK1207" s="483"/>
      <c r="AL1207" s="598"/>
      <c r="AM1207" s="598"/>
      <c r="AN1207" s="454"/>
      <c r="AO1207" s="454"/>
      <c r="AP1207" s="454"/>
      <c r="AQ1207" s="454"/>
      <c r="AR1207" s="454"/>
      <c r="AS1207" s="455"/>
    </row>
    <row r="1208" spans="2:45" ht="18" customHeight="1">
      <c r="B1208" s="653" t="e">
        <f>'報告書（事業主控）記載用'!#REF!</f>
        <v>#REF!</v>
      </c>
      <c r="C1208" s="654"/>
      <c r="D1208" s="654"/>
      <c r="E1208" s="654"/>
      <c r="F1208" s="654"/>
      <c r="G1208" s="654"/>
      <c r="H1208" s="654"/>
      <c r="I1208" s="655"/>
      <c r="J1208" s="653" t="e">
        <f>'報告書（事業主控）記載用'!#REF!</f>
        <v>#REF!</v>
      </c>
      <c r="K1208" s="654"/>
      <c r="L1208" s="654"/>
      <c r="M1208" s="654"/>
      <c r="N1208" s="656"/>
      <c r="O1208" s="277" t="e">
        <f>'報告書（事業主控）記載用'!#REF!</f>
        <v>#REF!</v>
      </c>
      <c r="P1208" s="278" t="s">
        <v>31</v>
      </c>
      <c r="Q1208" s="277" t="e">
        <f>'報告書（事業主控）記載用'!#REF!</f>
        <v>#REF!</v>
      </c>
      <c r="R1208" s="278" t="s">
        <v>32</v>
      </c>
      <c r="S1208" s="277" t="e">
        <f>'報告書（事業主控）記載用'!#REF!</f>
        <v>#REF!</v>
      </c>
      <c r="T1208" s="506" t="s">
        <v>33</v>
      </c>
      <c r="U1208" s="506"/>
      <c r="V1208" s="633" t="e">
        <f>'報告書（事業主控）記載用'!#REF!</f>
        <v>#REF!</v>
      </c>
      <c r="W1208" s="634"/>
      <c r="X1208" s="634"/>
      <c r="Y1208" s="279" t="s">
        <v>8</v>
      </c>
      <c r="Z1208" s="285"/>
      <c r="AA1208" s="286"/>
      <c r="AB1208" s="286"/>
      <c r="AC1208" s="279" t="s">
        <v>8</v>
      </c>
      <c r="AD1208" s="285"/>
      <c r="AE1208" s="286"/>
      <c r="AF1208" s="286"/>
      <c r="AG1208" s="279" t="s">
        <v>8</v>
      </c>
      <c r="AH1208" s="657" t="e">
        <f>'報告書（事業主控）記載用'!#REF!</f>
        <v>#REF!</v>
      </c>
      <c r="AI1208" s="658"/>
      <c r="AJ1208" s="658"/>
      <c r="AK1208" s="659"/>
      <c r="AL1208" s="285"/>
      <c r="AM1208" s="287"/>
      <c r="AN1208" s="630" t="e">
        <f>'報告書（事業主控）記載用'!#REF!</f>
        <v>#REF!</v>
      </c>
      <c r="AO1208" s="631"/>
      <c r="AP1208" s="631"/>
      <c r="AQ1208" s="631"/>
      <c r="AR1208" s="631"/>
      <c r="AS1208" s="282" t="s">
        <v>8</v>
      </c>
    </row>
    <row r="1209" spans="2:45" ht="18" customHeight="1">
      <c r="B1209" s="647"/>
      <c r="C1209" s="648"/>
      <c r="D1209" s="648"/>
      <c r="E1209" s="648"/>
      <c r="F1209" s="648"/>
      <c r="G1209" s="648"/>
      <c r="H1209" s="648"/>
      <c r="I1209" s="649"/>
      <c r="J1209" s="647"/>
      <c r="K1209" s="648"/>
      <c r="L1209" s="648"/>
      <c r="M1209" s="648"/>
      <c r="N1209" s="651"/>
      <c r="O1209" s="33" t="e">
        <f>'報告書（事業主控）記載用'!#REF!</f>
        <v>#REF!</v>
      </c>
      <c r="P1209" s="237" t="s">
        <v>31</v>
      </c>
      <c r="Q1209" s="33" t="e">
        <f>'報告書（事業主控）記載用'!#REF!</f>
        <v>#REF!</v>
      </c>
      <c r="R1209" s="237" t="s">
        <v>32</v>
      </c>
      <c r="S1209" s="33" t="e">
        <f>'報告書（事業主控）記載用'!#REF!</f>
        <v>#REF!</v>
      </c>
      <c r="T1209" s="652" t="s">
        <v>34</v>
      </c>
      <c r="U1209" s="652"/>
      <c r="V1209" s="623" t="e">
        <f>'報告書（事業主控）記載用'!#REF!</f>
        <v>#REF!</v>
      </c>
      <c r="W1209" s="624"/>
      <c r="X1209" s="624"/>
      <c r="Y1209" s="624"/>
      <c r="Z1209" s="623" t="e">
        <f>'報告書（事業主控）記載用'!#REF!</f>
        <v>#REF!</v>
      </c>
      <c r="AA1209" s="624"/>
      <c r="AB1209" s="624"/>
      <c r="AC1209" s="624"/>
      <c r="AD1209" s="623" t="e">
        <f>'報告書（事業主控）記載用'!#REF!</f>
        <v>#REF!</v>
      </c>
      <c r="AE1209" s="624"/>
      <c r="AF1209" s="624"/>
      <c r="AG1209" s="624"/>
      <c r="AH1209" s="623" t="e">
        <f>'報告書（事業主控）記載用'!#REF!</f>
        <v>#REF!</v>
      </c>
      <c r="AI1209" s="624"/>
      <c r="AJ1209" s="624"/>
      <c r="AK1209" s="626"/>
      <c r="AL1209" s="494" t="e">
        <f>'報告書（事業主控）記載用'!#REF!</f>
        <v>#REF!</v>
      </c>
      <c r="AM1209" s="625"/>
      <c r="AN1209" s="623" t="e">
        <f>'報告書（事業主控）記載用'!#REF!</f>
        <v>#REF!</v>
      </c>
      <c r="AO1209" s="624"/>
      <c r="AP1209" s="624"/>
      <c r="AQ1209" s="624"/>
      <c r="AR1209" s="624"/>
      <c r="AS1209" s="240"/>
    </row>
    <row r="1210" spans="2:45" ht="18" customHeight="1">
      <c r="B1210" s="644" t="e">
        <f>'報告書（事業主控）記載用'!#REF!</f>
        <v>#REF!</v>
      </c>
      <c r="C1210" s="645"/>
      <c r="D1210" s="645"/>
      <c r="E1210" s="645"/>
      <c r="F1210" s="645"/>
      <c r="G1210" s="645"/>
      <c r="H1210" s="645"/>
      <c r="I1210" s="646"/>
      <c r="J1210" s="644" t="e">
        <f>'報告書（事業主控）記載用'!#REF!</f>
        <v>#REF!</v>
      </c>
      <c r="K1210" s="645"/>
      <c r="L1210" s="645"/>
      <c r="M1210" s="645"/>
      <c r="N1210" s="650"/>
      <c r="O1210" s="32" t="e">
        <f>'報告書（事業主控）記載用'!#REF!</f>
        <v>#REF!</v>
      </c>
      <c r="P1210" s="11" t="s">
        <v>31</v>
      </c>
      <c r="Q1210" s="32" t="e">
        <f>'報告書（事業主控）記載用'!#REF!</f>
        <v>#REF!</v>
      </c>
      <c r="R1210" s="11" t="s">
        <v>32</v>
      </c>
      <c r="S1210" s="32" t="e">
        <f>'報告書（事業主控）記載用'!#REF!</f>
        <v>#REF!</v>
      </c>
      <c r="T1210" s="512" t="s">
        <v>33</v>
      </c>
      <c r="U1210" s="512"/>
      <c r="V1210" s="633" t="e">
        <f>'報告書（事業主控）記載用'!#REF!</f>
        <v>#REF!</v>
      </c>
      <c r="W1210" s="634"/>
      <c r="X1210" s="634"/>
      <c r="Y1210" s="284"/>
      <c r="Z1210" s="285"/>
      <c r="AA1210" s="286"/>
      <c r="AB1210" s="286"/>
      <c r="AC1210" s="284"/>
      <c r="AD1210" s="285"/>
      <c r="AE1210" s="286"/>
      <c r="AF1210" s="286"/>
      <c r="AG1210" s="284"/>
      <c r="AH1210" s="630" t="e">
        <f>'報告書（事業主控）記載用'!#REF!</f>
        <v>#REF!</v>
      </c>
      <c r="AI1210" s="631"/>
      <c r="AJ1210" s="631"/>
      <c r="AK1210" s="632"/>
      <c r="AL1210" s="285"/>
      <c r="AM1210" s="287"/>
      <c r="AN1210" s="630" t="e">
        <f>'報告書（事業主控）記載用'!#REF!</f>
        <v>#REF!</v>
      </c>
      <c r="AO1210" s="631"/>
      <c r="AP1210" s="631"/>
      <c r="AQ1210" s="631"/>
      <c r="AR1210" s="631"/>
      <c r="AS1210" s="288"/>
    </row>
    <row r="1211" spans="2:45" ht="18" customHeight="1">
      <c r="B1211" s="647"/>
      <c r="C1211" s="648"/>
      <c r="D1211" s="648"/>
      <c r="E1211" s="648"/>
      <c r="F1211" s="648"/>
      <c r="G1211" s="648"/>
      <c r="H1211" s="648"/>
      <c r="I1211" s="649"/>
      <c r="J1211" s="647"/>
      <c r="K1211" s="648"/>
      <c r="L1211" s="648"/>
      <c r="M1211" s="648"/>
      <c r="N1211" s="651"/>
      <c r="O1211" s="33" t="e">
        <f>'報告書（事業主控）記載用'!#REF!</f>
        <v>#REF!</v>
      </c>
      <c r="P1211" s="237" t="s">
        <v>31</v>
      </c>
      <c r="Q1211" s="33" t="e">
        <f>'報告書（事業主控）記載用'!#REF!</f>
        <v>#REF!</v>
      </c>
      <c r="R1211" s="237" t="s">
        <v>32</v>
      </c>
      <c r="S1211" s="33" t="e">
        <f>'報告書（事業主控）記載用'!#REF!</f>
        <v>#REF!</v>
      </c>
      <c r="T1211" s="652" t="s">
        <v>34</v>
      </c>
      <c r="U1211" s="652"/>
      <c r="V1211" s="627" t="e">
        <f>'報告書（事業主控）記載用'!#REF!</f>
        <v>#REF!</v>
      </c>
      <c r="W1211" s="628"/>
      <c r="X1211" s="628"/>
      <c r="Y1211" s="628"/>
      <c r="Z1211" s="627" t="e">
        <f>'報告書（事業主控）記載用'!#REF!</f>
        <v>#REF!</v>
      </c>
      <c r="AA1211" s="628"/>
      <c r="AB1211" s="628"/>
      <c r="AC1211" s="628"/>
      <c r="AD1211" s="627" t="e">
        <f>'報告書（事業主控）記載用'!#REF!</f>
        <v>#REF!</v>
      </c>
      <c r="AE1211" s="628"/>
      <c r="AF1211" s="628"/>
      <c r="AG1211" s="628"/>
      <c r="AH1211" s="627" t="e">
        <f>'報告書（事業主控）記載用'!#REF!</f>
        <v>#REF!</v>
      </c>
      <c r="AI1211" s="628"/>
      <c r="AJ1211" s="628"/>
      <c r="AK1211" s="629"/>
      <c r="AL1211" s="494" t="e">
        <f>'報告書（事業主控）記載用'!#REF!</f>
        <v>#REF!</v>
      </c>
      <c r="AM1211" s="625"/>
      <c r="AN1211" s="623" t="e">
        <f>'報告書（事業主控）記載用'!#REF!</f>
        <v>#REF!</v>
      </c>
      <c r="AO1211" s="624"/>
      <c r="AP1211" s="624"/>
      <c r="AQ1211" s="624"/>
      <c r="AR1211" s="624"/>
      <c r="AS1211" s="240"/>
    </row>
    <row r="1212" spans="2:45" ht="18" customHeight="1">
      <c r="B1212" s="644" t="e">
        <f>'報告書（事業主控）記載用'!#REF!</f>
        <v>#REF!</v>
      </c>
      <c r="C1212" s="645"/>
      <c r="D1212" s="645"/>
      <c r="E1212" s="645"/>
      <c r="F1212" s="645"/>
      <c r="G1212" s="645"/>
      <c r="H1212" s="645"/>
      <c r="I1212" s="646"/>
      <c r="J1212" s="644" t="e">
        <f>'報告書（事業主控）記載用'!#REF!</f>
        <v>#REF!</v>
      </c>
      <c r="K1212" s="645"/>
      <c r="L1212" s="645"/>
      <c r="M1212" s="645"/>
      <c r="N1212" s="650"/>
      <c r="O1212" s="32" t="e">
        <f>'報告書（事業主控）記載用'!#REF!</f>
        <v>#REF!</v>
      </c>
      <c r="P1212" s="11" t="s">
        <v>31</v>
      </c>
      <c r="Q1212" s="32" t="e">
        <f>'報告書（事業主控）記載用'!#REF!</f>
        <v>#REF!</v>
      </c>
      <c r="R1212" s="11" t="s">
        <v>32</v>
      </c>
      <c r="S1212" s="32" t="e">
        <f>'報告書（事業主控）記載用'!#REF!</f>
        <v>#REF!</v>
      </c>
      <c r="T1212" s="512" t="s">
        <v>33</v>
      </c>
      <c r="U1212" s="512"/>
      <c r="V1212" s="633" t="e">
        <f>'報告書（事業主控）記載用'!#REF!</f>
        <v>#REF!</v>
      </c>
      <c r="W1212" s="634"/>
      <c r="X1212" s="634"/>
      <c r="Y1212" s="284"/>
      <c r="Z1212" s="285"/>
      <c r="AA1212" s="286"/>
      <c r="AB1212" s="286"/>
      <c r="AC1212" s="284"/>
      <c r="AD1212" s="285"/>
      <c r="AE1212" s="286"/>
      <c r="AF1212" s="286"/>
      <c r="AG1212" s="284"/>
      <c r="AH1212" s="630" t="e">
        <f>'報告書（事業主控）記載用'!#REF!</f>
        <v>#REF!</v>
      </c>
      <c r="AI1212" s="631"/>
      <c r="AJ1212" s="631"/>
      <c r="AK1212" s="632"/>
      <c r="AL1212" s="285"/>
      <c r="AM1212" s="287"/>
      <c r="AN1212" s="630" t="e">
        <f>'報告書（事業主控）記載用'!#REF!</f>
        <v>#REF!</v>
      </c>
      <c r="AO1212" s="631"/>
      <c r="AP1212" s="631"/>
      <c r="AQ1212" s="631"/>
      <c r="AR1212" s="631"/>
      <c r="AS1212" s="288"/>
    </row>
    <row r="1213" spans="2:45" ht="18" customHeight="1">
      <c r="B1213" s="647"/>
      <c r="C1213" s="648"/>
      <c r="D1213" s="648"/>
      <c r="E1213" s="648"/>
      <c r="F1213" s="648"/>
      <c r="G1213" s="648"/>
      <c r="H1213" s="648"/>
      <c r="I1213" s="649"/>
      <c r="J1213" s="647"/>
      <c r="K1213" s="648"/>
      <c r="L1213" s="648"/>
      <c r="M1213" s="648"/>
      <c r="N1213" s="651"/>
      <c r="O1213" s="33" t="e">
        <f>'報告書（事業主控）記載用'!#REF!</f>
        <v>#REF!</v>
      </c>
      <c r="P1213" s="237" t="s">
        <v>31</v>
      </c>
      <c r="Q1213" s="33" t="e">
        <f>'報告書（事業主控）記載用'!#REF!</f>
        <v>#REF!</v>
      </c>
      <c r="R1213" s="237" t="s">
        <v>32</v>
      </c>
      <c r="S1213" s="33" t="e">
        <f>'報告書（事業主控）記載用'!#REF!</f>
        <v>#REF!</v>
      </c>
      <c r="T1213" s="652" t="s">
        <v>34</v>
      </c>
      <c r="U1213" s="652"/>
      <c r="V1213" s="627" t="e">
        <f>'報告書（事業主控）記載用'!#REF!</f>
        <v>#REF!</v>
      </c>
      <c r="W1213" s="628"/>
      <c r="X1213" s="628"/>
      <c r="Y1213" s="628"/>
      <c r="Z1213" s="627" t="e">
        <f>'報告書（事業主控）記載用'!#REF!</f>
        <v>#REF!</v>
      </c>
      <c r="AA1213" s="628"/>
      <c r="AB1213" s="628"/>
      <c r="AC1213" s="628"/>
      <c r="AD1213" s="627" t="e">
        <f>'報告書（事業主控）記載用'!#REF!</f>
        <v>#REF!</v>
      </c>
      <c r="AE1213" s="628"/>
      <c r="AF1213" s="628"/>
      <c r="AG1213" s="628"/>
      <c r="AH1213" s="627" t="e">
        <f>'報告書（事業主控）記載用'!#REF!</f>
        <v>#REF!</v>
      </c>
      <c r="AI1213" s="628"/>
      <c r="AJ1213" s="628"/>
      <c r="AK1213" s="629"/>
      <c r="AL1213" s="494" t="e">
        <f>'報告書（事業主控）記載用'!#REF!</f>
        <v>#REF!</v>
      </c>
      <c r="AM1213" s="625"/>
      <c r="AN1213" s="623" t="e">
        <f>'報告書（事業主控）記載用'!#REF!</f>
        <v>#REF!</v>
      </c>
      <c r="AO1213" s="624"/>
      <c r="AP1213" s="624"/>
      <c r="AQ1213" s="624"/>
      <c r="AR1213" s="624"/>
      <c r="AS1213" s="240"/>
    </row>
    <row r="1214" spans="2:45" ht="18" customHeight="1">
      <c r="B1214" s="644" t="e">
        <f>'報告書（事業主控）記載用'!#REF!</f>
        <v>#REF!</v>
      </c>
      <c r="C1214" s="645"/>
      <c r="D1214" s="645"/>
      <c r="E1214" s="645"/>
      <c r="F1214" s="645"/>
      <c r="G1214" s="645"/>
      <c r="H1214" s="645"/>
      <c r="I1214" s="646"/>
      <c r="J1214" s="644" t="e">
        <f>'報告書（事業主控）記載用'!#REF!</f>
        <v>#REF!</v>
      </c>
      <c r="K1214" s="645"/>
      <c r="L1214" s="645"/>
      <c r="M1214" s="645"/>
      <c r="N1214" s="650"/>
      <c r="O1214" s="32" t="e">
        <f>'報告書（事業主控）記載用'!#REF!</f>
        <v>#REF!</v>
      </c>
      <c r="P1214" s="11" t="s">
        <v>31</v>
      </c>
      <c r="Q1214" s="32" t="e">
        <f>'報告書（事業主控）記載用'!#REF!</f>
        <v>#REF!</v>
      </c>
      <c r="R1214" s="11" t="s">
        <v>32</v>
      </c>
      <c r="S1214" s="32" t="e">
        <f>'報告書（事業主控）記載用'!#REF!</f>
        <v>#REF!</v>
      </c>
      <c r="T1214" s="512" t="s">
        <v>33</v>
      </c>
      <c r="U1214" s="512"/>
      <c r="V1214" s="633" t="e">
        <f>'報告書（事業主控）記載用'!#REF!</f>
        <v>#REF!</v>
      </c>
      <c r="W1214" s="634"/>
      <c r="X1214" s="634"/>
      <c r="Y1214" s="284"/>
      <c r="Z1214" s="285"/>
      <c r="AA1214" s="286"/>
      <c r="AB1214" s="286"/>
      <c r="AC1214" s="284"/>
      <c r="AD1214" s="285"/>
      <c r="AE1214" s="286"/>
      <c r="AF1214" s="286"/>
      <c r="AG1214" s="284"/>
      <c r="AH1214" s="630" t="e">
        <f>'報告書（事業主控）記載用'!#REF!</f>
        <v>#REF!</v>
      </c>
      <c r="AI1214" s="631"/>
      <c r="AJ1214" s="631"/>
      <c r="AK1214" s="632"/>
      <c r="AL1214" s="285"/>
      <c r="AM1214" s="287"/>
      <c r="AN1214" s="630" t="e">
        <f>'報告書（事業主控）記載用'!#REF!</f>
        <v>#REF!</v>
      </c>
      <c r="AO1214" s="631"/>
      <c r="AP1214" s="631"/>
      <c r="AQ1214" s="631"/>
      <c r="AR1214" s="631"/>
      <c r="AS1214" s="288"/>
    </row>
    <row r="1215" spans="2:45" ht="18" customHeight="1">
      <c r="B1215" s="647"/>
      <c r="C1215" s="648"/>
      <c r="D1215" s="648"/>
      <c r="E1215" s="648"/>
      <c r="F1215" s="648"/>
      <c r="G1215" s="648"/>
      <c r="H1215" s="648"/>
      <c r="I1215" s="649"/>
      <c r="J1215" s="647"/>
      <c r="K1215" s="648"/>
      <c r="L1215" s="648"/>
      <c r="M1215" s="648"/>
      <c r="N1215" s="651"/>
      <c r="O1215" s="33" t="e">
        <f>'報告書（事業主控）記載用'!#REF!</f>
        <v>#REF!</v>
      </c>
      <c r="P1215" s="237" t="s">
        <v>31</v>
      </c>
      <c r="Q1215" s="33" t="e">
        <f>'報告書（事業主控）記載用'!#REF!</f>
        <v>#REF!</v>
      </c>
      <c r="R1215" s="237" t="s">
        <v>32</v>
      </c>
      <c r="S1215" s="33" t="e">
        <f>'報告書（事業主控）記載用'!#REF!</f>
        <v>#REF!</v>
      </c>
      <c r="T1215" s="652" t="s">
        <v>34</v>
      </c>
      <c r="U1215" s="652"/>
      <c r="V1215" s="627" t="e">
        <f>'報告書（事業主控）記載用'!#REF!</f>
        <v>#REF!</v>
      </c>
      <c r="W1215" s="628"/>
      <c r="X1215" s="628"/>
      <c r="Y1215" s="628"/>
      <c r="Z1215" s="627" t="e">
        <f>'報告書（事業主控）記載用'!#REF!</f>
        <v>#REF!</v>
      </c>
      <c r="AA1215" s="628"/>
      <c r="AB1215" s="628"/>
      <c r="AC1215" s="628"/>
      <c r="AD1215" s="627" t="e">
        <f>'報告書（事業主控）記載用'!#REF!</f>
        <v>#REF!</v>
      </c>
      <c r="AE1215" s="628"/>
      <c r="AF1215" s="628"/>
      <c r="AG1215" s="628"/>
      <c r="AH1215" s="627" t="e">
        <f>'報告書（事業主控）記載用'!#REF!</f>
        <v>#REF!</v>
      </c>
      <c r="AI1215" s="628"/>
      <c r="AJ1215" s="628"/>
      <c r="AK1215" s="629"/>
      <c r="AL1215" s="494" t="e">
        <f>'報告書（事業主控）記載用'!#REF!</f>
        <v>#REF!</v>
      </c>
      <c r="AM1215" s="625"/>
      <c r="AN1215" s="623" t="e">
        <f>'報告書（事業主控）記載用'!#REF!</f>
        <v>#REF!</v>
      </c>
      <c r="AO1215" s="624"/>
      <c r="AP1215" s="624"/>
      <c r="AQ1215" s="624"/>
      <c r="AR1215" s="624"/>
      <c r="AS1215" s="240"/>
    </row>
    <row r="1216" spans="2:45" ht="18" customHeight="1">
      <c r="B1216" s="644" t="e">
        <f>'報告書（事業主控）記載用'!#REF!</f>
        <v>#REF!</v>
      </c>
      <c r="C1216" s="645"/>
      <c r="D1216" s="645"/>
      <c r="E1216" s="645"/>
      <c r="F1216" s="645"/>
      <c r="G1216" s="645"/>
      <c r="H1216" s="645"/>
      <c r="I1216" s="646"/>
      <c r="J1216" s="644" t="e">
        <f>'報告書（事業主控）記載用'!#REF!</f>
        <v>#REF!</v>
      </c>
      <c r="K1216" s="645"/>
      <c r="L1216" s="645"/>
      <c r="M1216" s="645"/>
      <c r="N1216" s="650"/>
      <c r="O1216" s="32" t="e">
        <f>'報告書（事業主控）記載用'!#REF!</f>
        <v>#REF!</v>
      </c>
      <c r="P1216" s="11" t="s">
        <v>31</v>
      </c>
      <c r="Q1216" s="32" t="e">
        <f>'報告書（事業主控）記載用'!#REF!</f>
        <v>#REF!</v>
      </c>
      <c r="R1216" s="11" t="s">
        <v>32</v>
      </c>
      <c r="S1216" s="32" t="e">
        <f>'報告書（事業主控）記載用'!#REF!</f>
        <v>#REF!</v>
      </c>
      <c r="T1216" s="512" t="s">
        <v>33</v>
      </c>
      <c r="U1216" s="512"/>
      <c r="V1216" s="633" t="e">
        <f>'報告書（事業主控）記載用'!#REF!</f>
        <v>#REF!</v>
      </c>
      <c r="W1216" s="634"/>
      <c r="X1216" s="634"/>
      <c r="Y1216" s="284"/>
      <c r="Z1216" s="285"/>
      <c r="AA1216" s="286"/>
      <c r="AB1216" s="286"/>
      <c r="AC1216" s="284"/>
      <c r="AD1216" s="285"/>
      <c r="AE1216" s="286"/>
      <c r="AF1216" s="286"/>
      <c r="AG1216" s="284"/>
      <c r="AH1216" s="630" t="e">
        <f>'報告書（事業主控）記載用'!#REF!</f>
        <v>#REF!</v>
      </c>
      <c r="AI1216" s="631"/>
      <c r="AJ1216" s="631"/>
      <c r="AK1216" s="632"/>
      <c r="AL1216" s="285"/>
      <c r="AM1216" s="287"/>
      <c r="AN1216" s="630" t="e">
        <f>'報告書（事業主控）記載用'!#REF!</f>
        <v>#REF!</v>
      </c>
      <c r="AO1216" s="631"/>
      <c r="AP1216" s="631"/>
      <c r="AQ1216" s="631"/>
      <c r="AR1216" s="631"/>
      <c r="AS1216" s="288"/>
    </row>
    <row r="1217" spans="2:45" ht="18" customHeight="1">
      <c r="B1217" s="647"/>
      <c r="C1217" s="648"/>
      <c r="D1217" s="648"/>
      <c r="E1217" s="648"/>
      <c r="F1217" s="648"/>
      <c r="G1217" s="648"/>
      <c r="H1217" s="648"/>
      <c r="I1217" s="649"/>
      <c r="J1217" s="647"/>
      <c r="K1217" s="648"/>
      <c r="L1217" s="648"/>
      <c r="M1217" s="648"/>
      <c r="N1217" s="651"/>
      <c r="O1217" s="33" t="e">
        <f>'報告書（事業主控）記載用'!#REF!</f>
        <v>#REF!</v>
      </c>
      <c r="P1217" s="237" t="s">
        <v>31</v>
      </c>
      <c r="Q1217" s="33" t="e">
        <f>'報告書（事業主控）記載用'!#REF!</f>
        <v>#REF!</v>
      </c>
      <c r="R1217" s="237" t="s">
        <v>32</v>
      </c>
      <c r="S1217" s="33" t="e">
        <f>'報告書（事業主控）記載用'!#REF!</f>
        <v>#REF!</v>
      </c>
      <c r="T1217" s="652" t="s">
        <v>34</v>
      </c>
      <c r="U1217" s="652"/>
      <c r="V1217" s="627" t="e">
        <f>'報告書（事業主控）記載用'!#REF!</f>
        <v>#REF!</v>
      </c>
      <c r="W1217" s="628"/>
      <c r="X1217" s="628"/>
      <c r="Y1217" s="628"/>
      <c r="Z1217" s="627" t="e">
        <f>'報告書（事業主控）記載用'!#REF!</f>
        <v>#REF!</v>
      </c>
      <c r="AA1217" s="628"/>
      <c r="AB1217" s="628"/>
      <c r="AC1217" s="628"/>
      <c r="AD1217" s="627" t="e">
        <f>'報告書（事業主控）記載用'!#REF!</f>
        <v>#REF!</v>
      </c>
      <c r="AE1217" s="628"/>
      <c r="AF1217" s="628"/>
      <c r="AG1217" s="628"/>
      <c r="AH1217" s="627" t="e">
        <f>'報告書（事業主控）記載用'!#REF!</f>
        <v>#REF!</v>
      </c>
      <c r="AI1217" s="628"/>
      <c r="AJ1217" s="628"/>
      <c r="AK1217" s="629"/>
      <c r="AL1217" s="494" t="e">
        <f>'報告書（事業主控）記載用'!#REF!</f>
        <v>#REF!</v>
      </c>
      <c r="AM1217" s="625"/>
      <c r="AN1217" s="623" t="e">
        <f>'報告書（事業主控）記載用'!#REF!</f>
        <v>#REF!</v>
      </c>
      <c r="AO1217" s="624"/>
      <c r="AP1217" s="624"/>
      <c r="AQ1217" s="624"/>
      <c r="AR1217" s="624"/>
      <c r="AS1217" s="240"/>
    </row>
    <row r="1218" spans="2:45" ht="18" customHeight="1">
      <c r="B1218" s="644" t="e">
        <f>'報告書（事業主控）記載用'!#REF!</f>
        <v>#REF!</v>
      </c>
      <c r="C1218" s="645"/>
      <c r="D1218" s="645"/>
      <c r="E1218" s="645"/>
      <c r="F1218" s="645"/>
      <c r="G1218" s="645"/>
      <c r="H1218" s="645"/>
      <c r="I1218" s="646"/>
      <c r="J1218" s="644" t="e">
        <f>'報告書（事業主控）記載用'!#REF!</f>
        <v>#REF!</v>
      </c>
      <c r="K1218" s="645"/>
      <c r="L1218" s="645"/>
      <c r="M1218" s="645"/>
      <c r="N1218" s="650"/>
      <c r="O1218" s="32" t="e">
        <f>'報告書（事業主控）記載用'!#REF!</f>
        <v>#REF!</v>
      </c>
      <c r="P1218" s="11" t="s">
        <v>31</v>
      </c>
      <c r="Q1218" s="32" t="e">
        <f>'報告書（事業主控）記載用'!#REF!</f>
        <v>#REF!</v>
      </c>
      <c r="R1218" s="11" t="s">
        <v>32</v>
      </c>
      <c r="S1218" s="32" t="e">
        <f>'報告書（事業主控）記載用'!#REF!</f>
        <v>#REF!</v>
      </c>
      <c r="T1218" s="512" t="s">
        <v>33</v>
      </c>
      <c r="U1218" s="512"/>
      <c r="V1218" s="633" t="e">
        <f>'報告書（事業主控）記載用'!#REF!</f>
        <v>#REF!</v>
      </c>
      <c r="W1218" s="634"/>
      <c r="X1218" s="634"/>
      <c r="Y1218" s="284"/>
      <c r="Z1218" s="285"/>
      <c r="AA1218" s="286"/>
      <c r="AB1218" s="286"/>
      <c r="AC1218" s="284"/>
      <c r="AD1218" s="285"/>
      <c r="AE1218" s="286"/>
      <c r="AF1218" s="286"/>
      <c r="AG1218" s="284"/>
      <c r="AH1218" s="630" t="e">
        <f>'報告書（事業主控）記載用'!#REF!</f>
        <v>#REF!</v>
      </c>
      <c r="AI1218" s="631"/>
      <c r="AJ1218" s="631"/>
      <c r="AK1218" s="632"/>
      <c r="AL1218" s="285"/>
      <c r="AM1218" s="287"/>
      <c r="AN1218" s="630" t="e">
        <f>'報告書（事業主控）記載用'!#REF!</f>
        <v>#REF!</v>
      </c>
      <c r="AO1218" s="631"/>
      <c r="AP1218" s="631"/>
      <c r="AQ1218" s="631"/>
      <c r="AR1218" s="631"/>
      <c r="AS1218" s="288"/>
    </row>
    <row r="1219" spans="2:45" ht="18" customHeight="1">
      <c r="B1219" s="647"/>
      <c r="C1219" s="648"/>
      <c r="D1219" s="648"/>
      <c r="E1219" s="648"/>
      <c r="F1219" s="648"/>
      <c r="G1219" s="648"/>
      <c r="H1219" s="648"/>
      <c r="I1219" s="649"/>
      <c r="J1219" s="647"/>
      <c r="K1219" s="648"/>
      <c r="L1219" s="648"/>
      <c r="M1219" s="648"/>
      <c r="N1219" s="651"/>
      <c r="O1219" s="33" t="e">
        <f>'報告書（事業主控）記載用'!#REF!</f>
        <v>#REF!</v>
      </c>
      <c r="P1219" s="237" t="s">
        <v>31</v>
      </c>
      <c r="Q1219" s="33" t="e">
        <f>'報告書（事業主控）記載用'!#REF!</f>
        <v>#REF!</v>
      </c>
      <c r="R1219" s="237" t="s">
        <v>32</v>
      </c>
      <c r="S1219" s="33" t="e">
        <f>'報告書（事業主控）記載用'!#REF!</f>
        <v>#REF!</v>
      </c>
      <c r="T1219" s="652" t="s">
        <v>34</v>
      </c>
      <c r="U1219" s="652"/>
      <c r="V1219" s="627" t="e">
        <f>'報告書（事業主控）記載用'!#REF!</f>
        <v>#REF!</v>
      </c>
      <c r="W1219" s="628"/>
      <c r="X1219" s="628"/>
      <c r="Y1219" s="628"/>
      <c r="Z1219" s="627" t="e">
        <f>'報告書（事業主控）記載用'!#REF!</f>
        <v>#REF!</v>
      </c>
      <c r="AA1219" s="628"/>
      <c r="AB1219" s="628"/>
      <c r="AC1219" s="628"/>
      <c r="AD1219" s="627" t="e">
        <f>'報告書（事業主控）記載用'!#REF!</f>
        <v>#REF!</v>
      </c>
      <c r="AE1219" s="628"/>
      <c r="AF1219" s="628"/>
      <c r="AG1219" s="628"/>
      <c r="AH1219" s="627" t="e">
        <f>'報告書（事業主控）記載用'!#REF!</f>
        <v>#REF!</v>
      </c>
      <c r="AI1219" s="628"/>
      <c r="AJ1219" s="628"/>
      <c r="AK1219" s="629"/>
      <c r="AL1219" s="494" t="e">
        <f>'報告書（事業主控）記載用'!#REF!</f>
        <v>#REF!</v>
      </c>
      <c r="AM1219" s="625"/>
      <c r="AN1219" s="623" t="e">
        <f>'報告書（事業主控）記載用'!#REF!</f>
        <v>#REF!</v>
      </c>
      <c r="AO1219" s="624"/>
      <c r="AP1219" s="624"/>
      <c r="AQ1219" s="624"/>
      <c r="AR1219" s="624"/>
      <c r="AS1219" s="240"/>
    </row>
    <row r="1220" spans="2:45" ht="18" customHeight="1">
      <c r="B1220" s="644" t="e">
        <f>'報告書（事業主控）記載用'!#REF!</f>
        <v>#REF!</v>
      </c>
      <c r="C1220" s="645"/>
      <c r="D1220" s="645"/>
      <c r="E1220" s="645"/>
      <c r="F1220" s="645"/>
      <c r="G1220" s="645"/>
      <c r="H1220" s="645"/>
      <c r="I1220" s="646"/>
      <c r="J1220" s="644" t="e">
        <f>'報告書（事業主控）記載用'!#REF!</f>
        <v>#REF!</v>
      </c>
      <c r="K1220" s="645"/>
      <c r="L1220" s="645"/>
      <c r="M1220" s="645"/>
      <c r="N1220" s="650"/>
      <c r="O1220" s="32" t="e">
        <f>'報告書（事業主控）記載用'!#REF!</f>
        <v>#REF!</v>
      </c>
      <c r="P1220" s="11" t="s">
        <v>31</v>
      </c>
      <c r="Q1220" s="32" t="e">
        <f>'報告書（事業主控）記載用'!#REF!</f>
        <v>#REF!</v>
      </c>
      <c r="R1220" s="11" t="s">
        <v>32</v>
      </c>
      <c r="S1220" s="32" t="e">
        <f>'報告書（事業主控）記載用'!#REF!</f>
        <v>#REF!</v>
      </c>
      <c r="T1220" s="512" t="s">
        <v>33</v>
      </c>
      <c r="U1220" s="512"/>
      <c r="V1220" s="633" t="e">
        <f>'報告書（事業主控）記載用'!#REF!</f>
        <v>#REF!</v>
      </c>
      <c r="W1220" s="634"/>
      <c r="X1220" s="634"/>
      <c r="Y1220" s="284"/>
      <c r="Z1220" s="285"/>
      <c r="AA1220" s="286"/>
      <c r="AB1220" s="286"/>
      <c r="AC1220" s="284"/>
      <c r="AD1220" s="285"/>
      <c r="AE1220" s="286"/>
      <c r="AF1220" s="286"/>
      <c r="AG1220" s="284"/>
      <c r="AH1220" s="630" t="e">
        <f>'報告書（事業主控）記載用'!#REF!</f>
        <v>#REF!</v>
      </c>
      <c r="AI1220" s="631"/>
      <c r="AJ1220" s="631"/>
      <c r="AK1220" s="632"/>
      <c r="AL1220" s="285"/>
      <c r="AM1220" s="287"/>
      <c r="AN1220" s="630" t="e">
        <f>'報告書（事業主控）記載用'!#REF!</f>
        <v>#REF!</v>
      </c>
      <c r="AO1220" s="631"/>
      <c r="AP1220" s="631"/>
      <c r="AQ1220" s="631"/>
      <c r="AR1220" s="631"/>
      <c r="AS1220" s="288"/>
    </row>
    <row r="1221" spans="2:45" ht="18" customHeight="1">
      <c r="B1221" s="647"/>
      <c r="C1221" s="648"/>
      <c r="D1221" s="648"/>
      <c r="E1221" s="648"/>
      <c r="F1221" s="648"/>
      <c r="G1221" s="648"/>
      <c r="H1221" s="648"/>
      <c r="I1221" s="649"/>
      <c r="J1221" s="647"/>
      <c r="K1221" s="648"/>
      <c r="L1221" s="648"/>
      <c r="M1221" s="648"/>
      <c r="N1221" s="651"/>
      <c r="O1221" s="33" t="e">
        <f>'報告書（事業主控）記載用'!#REF!</f>
        <v>#REF!</v>
      </c>
      <c r="P1221" s="237" t="s">
        <v>31</v>
      </c>
      <c r="Q1221" s="33" t="e">
        <f>'報告書（事業主控）記載用'!#REF!</f>
        <v>#REF!</v>
      </c>
      <c r="R1221" s="237" t="s">
        <v>32</v>
      </c>
      <c r="S1221" s="33" t="e">
        <f>'報告書（事業主控）記載用'!#REF!</f>
        <v>#REF!</v>
      </c>
      <c r="T1221" s="652" t="s">
        <v>34</v>
      </c>
      <c r="U1221" s="652"/>
      <c r="V1221" s="627" t="e">
        <f>'報告書（事業主控）記載用'!#REF!</f>
        <v>#REF!</v>
      </c>
      <c r="W1221" s="628"/>
      <c r="X1221" s="628"/>
      <c r="Y1221" s="628"/>
      <c r="Z1221" s="627" t="e">
        <f>'報告書（事業主控）記載用'!#REF!</f>
        <v>#REF!</v>
      </c>
      <c r="AA1221" s="628"/>
      <c r="AB1221" s="628"/>
      <c r="AC1221" s="628"/>
      <c r="AD1221" s="627" t="e">
        <f>'報告書（事業主控）記載用'!#REF!</f>
        <v>#REF!</v>
      </c>
      <c r="AE1221" s="628"/>
      <c r="AF1221" s="628"/>
      <c r="AG1221" s="628"/>
      <c r="AH1221" s="627" t="e">
        <f>'報告書（事業主控）記載用'!#REF!</f>
        <v>#REF!</v>
      </c>
      <c r="AI1221" s="628"/>
      <c r="AJ1221" s="628"/>
      <c r="AK1221" s="629"/>
      <c r="AL1221" s="494" t="e">
        <f>'報告書（事業主控）記載用'!#REF!</f>
        <v>#REF!</v>
      </c>
      <c r="AM1221" s="625"/>
      <c r="AN1221" s="623" t="e">
        <f>'報告書（事業主控）記載用'!#REF!</f>
        <v>#REF!</v>
      </c>
      <c r="AO1221" s="624"/>
      <c r="AP1221" s="624"/>
      <c r="AQ1221" s="624"/>
      <c r="AR1221" s="624"/>
      <c r="AS1221" s="240"/>
    </row>
    <row r="1222" spans="2:45" ht="18" customHeight="1">
      <c r="B1222" s="644" t="e">
        <f>'報告書（事業主控）記載用'!#REF!</f>
        <v>#REF!</v>
      </c>
      <c r="C1222" s="645"/>
      <c r="D1222" s="645"/>
      <c r="E1222" s="645"/>
      <c r="F1222" s="645"/>
      <c r="G1222" s="645"/>
      <c r="H1222" s="645"/>
      <c r="I1222" s="646"/>
      <c r="J1222" s="644" t="e">
        <f>'報告書（事業主控）記載用'!#REF!</f>
        <v>#REF!</v>
      </c>
      <c r="K1222" s="645"/>
      <c r="L1222" s="645"/>
      <c r="M1222" s="645"/>
      <c r="N1222" s="650"/>
      <c r="O1222" s="32" t="e">
        <f>'報告書（事業主控）記載用'!#REF!</f>
        <v>#REF!</v>
      </c>
      <c r="P1222" s="11" t="s">
        <v>31</v>
      </c>
      <c r="Q1222" s="32" t="e">
        <f>'報告書（事業主控）記載用'!#REF!</f>
        <v>#REF!</v>
      </c>
      <c r="R1222" s="11" t="s">
        <v>32</v>
      </c>
      <c r="S1222" s="32" t="e">
        <f>'報告書（事業主控）記載用'!#REF!</f>
        <v>#REF!</v>
      </c>
      <c r="T1222" s="512" t="s">
        <v>33</v>
      </c>
      <c r="U1222" s="512"/>
      <c r="V1222" s="633" t="e">
        <f>'報告書（事業主控）記載用'!#REF!</f>
        <v>#REF!</v>
      </c>
      <c r="W1222" s="634"/>
      <c r="X1222" s="634"/>
      <c r="Y1222" s="284"/>
      <c r="Z1222" s="285"/>
      <c r="AA1222" s="286"/>
      <c r="AB1222" s="286"/>
      <c r="AC1222" s="284"/>
      <c r="AD1222" s="285"/>
      <c r="AE1222" s="286"/>
      <c r="AF1222" s="286"/>
      <c r="AG1222" s="284"/>
      <c r="AH1222" s="630" t="e">
        <f>'報告書（事業主控）記載用'!#REF!</f>
        <v>#REF!</v>
      </c>
      <c r="AI1222" s="631"/>
      <c r="AJ1222" s="631"/>
      <c r="AK1222" s="632"/>
      <c r="AL1222" s="285"/>
      <c r="AM1222" s="287"/>
      <c r="AN1222" s="630" t="e">
        <f>'報告書（事業主控）記載用'!#REF!</f>
        <v>#REF!</v>
      </c>
      <c r="AO1222" s="631"/>
      <c r="AP1222" s="631"/>
      <c r="AQ1222" s="631"/>
      <c r="AR1222" s="631"/>
      <c r="AS1222" s="288"/>
    </row>
    <row r="1223" spans="2:45" ht="18" customHeight="1">
      <c r="B1223" s="647"/>
      <c r="C1223" s="648"/>
      <c r="D1223" s="648"/>
      <c r="E1223" s="648"/>
      <c r="F1223" s="648"/>
      <c r="G1223" s="648"/>
      <c r="H1223" s="648"/>
      <c r="I1223" s="649"/>
      <c r="J1223" s="647"/>
      <c r="K1223" s="648"/>
      <c r="L1223" s="648"/>
      <c r="M1223" s="648"/>
      <c r="N1223" s="651"/>
      <c r="O1223" s="33" t="e">
        <f>'報告書（事業主控）記載用'!#REF!</f>
        <v>#REF!</v>
      </c>
      <c r="P1223" s="237" t="s">
        <v>31</v>
      </c>
      <c r="Q1223" s="33" t="e">
        <f>'報告書（事業主控）記載用'!#REF!</f>
        <v>#REF!</v>
      </c>
      <c r="R1223" s="237" t="s">
        <v>32</v>
      </c>
      <c r="S1223" s="33" t="e">
        <f>'報告書（事業主控）記載用'!#REF!</f>
        <v>#REF!</v>
      </c>
      <c r="T1223" s="652" t="s">
        <v>34</v>
      </c>
      <c r="U1223" s="652"/>
      <c r="V1223" s="627" t="e">
        <f>'報告書（事業主控）記載用'!#REF!</f>
        <v>#REF!</v>
      </c>
      <c r="W1223" s="628"/>
      <c r="X1223" s="628"/>
      <c r="Y1223" s="628"/>
      <c r="Z1223" s="627" t="e">
        <f>'報告書（事業主控）記載用'!#REF!</f>
        <v>#REF!</v>
      </c>
      <c r="AA1223" s="628"/>
      <c r="AB1223" s="628"/>
      <c r="AC1223" s="628"/>
      <c r="AD1223" s="627" t="e">
        <f>'報告書（事業主控）記載用'!#REF!</f>
        <v>#REF!</v>
      </c>
      <c r="AE1223" s="628"/>
      <c r="AF1223" s="628"/>
      <c r="AG1223" s="628"/>
      <c r="AH1223" s="627" t="e">
        <f>'報告書（事業主控）記載用'!#REF!</f>
        <v>#REF!</v>
      </c>
      <c r="AI1223" s="628"/>
      <c r="AJ1223" s="628"/>
      <c r="AK1223" s="629"/>
      <c r="AL1223" s="494" t="e">
        <f>'報告書（事業主控）記載用'!#REF!</f>
        <v>#REF!</v>
      </c>
      <c r="AM1223" s="625"/>
      <c r="AN1223" s="623" t="e">
        <f>'報告書（事業主控）記載用'!#REF!</f>
        <v>#REF!</v>
      </c>
      <c r="AO1223" s="624"/>
      <c r="AP1223" s="624"/>
      <c r="AQ1223" s="624"/>
      <c r="AR1223" s="624"/>
      <c r="AS1223" s="240"/>
    </row>
    <row r="1224" spans="2:45" ht="18" customHeight="1">
      <c r="B1224" s="644" t="e">
        <f>'報告書（事業主控）記載用'!#REF!</f>
        <v>#REF!</v>
      </c>
      <c r="C1224" s="645"/>
      <c r="D1224" s="645"/>
      <c r="E1224" s="645"/>
      <c r="F1224" s="645"/>
      <c r="G1224" s="645"/>
      <c r="H1224" s="645"/>
      <c r="I1224" s="646"/>
      <c r="J1224" s="644" t="e">
        <f>'報告書（事業主控）記載用'!#REF!</f>
        <v>#REF!</v>
      </c>
      <c r="K1224" s="645"/>
      <c r="L1224" s="645"/>
      <c r="M1224" s="645"/>
      <c r="N1224" s="650"/>
      <c r="O1224" s="32" t="e">
        <f>'報告書（事業主控）記載用'!#REF!</f>
        <v>#REF!</v>
      </c>
      <c r="P1224" s="11" t="s">
        <v>31</v>
      </c>
      <c r="Q1224" s="32" t="e">
        <f>'報告書（事業主控）記載用'!#REF!</f>
        <v>#REF!</v>
      </c>
      <c r="R1224" s="11" t="s">
        <v>32</v>
      </c>
      <c r="S1224" s="32" t="e">
        <f>'報告書（事業主控）記載用'!#REF!</f>
        <v>#REF!</v>
      </c>
      <c r="T1224" s="512" t="s">
        <v>33</v>
      </c>
      <c r="U1224" s="512"/>
      <c r="V1224" s="633" t="e">
        <f>'報告書（事業主控）記載用'!#REF!</f>
        <v>#REF!</v>
      </c>
      <c r="W1224" s="634"/>
      <c r="X1224" s="634"/>
      <c r="Y1224" s="284"/>
      <c r="Z1224" s="285"/>
      <c r="AA1224" s="286"/>
      <c r="AB1224" s="286"/>
      <c r="AC1224" s="284"/>
      <c r="AD1224" s="285"/>
      <c r="AE1224" s="286"/>
      <c r="AF1224" s="286"/>
      <c r="AG1224" s="284"/>
      <c r="AH1224" s="630" t="e">
        <f>'報告書（事業主控）記載用'!#REF!</f>
        <v>#REF!</v>
      </c>
      <c r="AI1224" s="631"/>
      <c r="AJ1224" s="631"/>
      <c r="AK1224" s="632"/>
      <c r="AL1224" s="285"/>
      <c r="AM1224" s="287"/>
      <c r="AN1224" s="630" t="e">
        <f>'報告書（事業主控）記載用'!#REF!</f>
        <v>#REF!</v>
      </c>
      <c r="AO1224" s="631"/>
      <c r="AP1224" s="631"/>
      <c r="AQ1224" s="631"/>
      <c r="AR1224" s="631"/>
      <c r="AS1224" s="288"/>
    </row>
    <row r="1225" spans="2:45" ht="18" customHeight="1">
      <c r="B1225" s="647"/>
      <c r="C1225" s="648"/>
      <c r="D1225" s="648"/>
      <c r="E1225" s="648"/>
      <c r="F1225" s="648"/>
      <c r="G1225" s="648"/>
      <c r="H1225" s="648"/>
      <c r="I1225" s="649"/>
      <c r="J1225" s="647"/>
      <c r="K1225" s="648"/>
      <c r="L1225" s="648"/>
      <c r="M1225" s="648"/>
      <c r="N1225" s="651"/>
      <c r="O1225" s="33" t="e">
        <f>'報告書（事業主控）記載用'!#REF!</f>
        <v>#REF!</v>
      </c>
      <c r="P1225" s="237" t="s">
        <v>31</v>
      </c>
      <c r="Q1225" s="33" t="e">
        <f>'報告書（事業主控）記載用'!#REF!</f>
        <v>#REF!</v>
      </c>
      <c r="R1225" s="237" t="s">
        <v>32</v>
      </c>
      <c r="S1225" s="33" t="e">
        <f>'報告書（事業主控）記載用'!#REF!</f>
        <v>#REF!</v>
      </c>
      <c r="T1225" s="652" t="s">
        <v>34</v>
      </c>
      <c r="U1225" s="652"/>
      <c r="V1225" s="627" t="e">
        <f>'報告書（事業主控）記載用'!#REF!</f>
        <v>#REF!</v>
      </c>
      <c r="W1225" s="628"/>
      <c r="X1225" s="628"/>
      <c r="Y1225" s="628"/>
      <c r="Z1225" s="627" t="e">
        <f>'報告書（事業主控）記載用'!#REF!</f>
        <v>#REF!</v>
      </c>
      <c r="AA1225" s="628"/>
      <c r="AB1225" s="628"/>
      <c r="AC1225" s="628"/>
      <c r="AD1225" s="627" t="e">
        <f>'報告書（事業主控）記載用'!#REF!</f>
        <v>#REF!</v>
      </c>
      <c r="AE1225" s="628"/>
      <c r="AF1225" s="628"/>
      <c r="AG1225" s="628"/>
      <c r="AH1225" s="627" t="e">
        <f>'報告書（事業主控）記載用'!#REF!</f>
        <v>#REF!</v>
      </c>
      <c r="AI1225" s="628"/>
      <c r="AJ1225" s="628"/>
      <c r="AK1225" s="629"/>
      <c r="AL1225" s="494" t="e">
        <f>'報告書（事業主控）記載用'!#REF!</f>
        <v>#REF!</v>
      </c>
      <c r="AM1225" s="625"/>
      <c r="AN1225" s="623" t="e">
        <f>'報告書（事業主控）記載用'!#REF!</f>
        <v>#REF!</v>
      </c>
      <c r="AO1225" s="624"/>
      <c r="AP1225" s="624"/>
      <c r="AQ1225" s="624"/>
      <c r="AR1225" s="624"/>
      <c r="AS1225" s="240"/>
    </row>
    <row r="1226" spans="2:45" ht="18" customHeight="1">
      <c r="B1226" s="407" t="s">
        <v>337</v>
      </c>
      <c r="C1226" s="518"/>
      <c r="D1226" s="518"/>
      <c r="E1226" s="519"/>
      <c r="F1226" s="635" t="e">
        <f>'報告書（事業主控）記載用'!#REF!</f>
        <v>#REF!</v>
      </c>
      <c r="G1226" s="636"/>
      <c r="H1226" s="636"/>
      <c r="I1226" s="636"/>
      <c r="J1226" s="636"/>
      <c r="K1226" s="636"/>
      <c r="L1226" s="636"/>
      <c r="M1226" s="636"/>
      <c r="N1226" s="637"/>
      <c r="O1226" s="407" t="s">
        <v>338</v>
      </c>
      <c r="P1226" s="518"/>
      <c r="Q1226" s="518"/>
      <c r="R1226" s="518"/>
      <c r="S1226" s="518"/>
      <c r="T1226" s="518"/>
      <c r="U1226" s="519"/>
      <c r="V1226" s="630" t="e">
        <f>'報告書（事業主控）記載用'!#REF!</f>
        <v>#REF!</v>
      </c>
      <c r="W1226" s="631"/>
      <c r="X1226" s="631"/>
      <c r="Y1226" s="632"/>
      <c r="Z1226" s="285"/>
      <c r="AA1226" s="286"/>
      <c r="AB1226" s="286"/>
      <c r="AC1226" s="284"/>
      <c r="AD1226" s="285"/>
      <c r="AE1226" s="286"/>
      <c r="AF1226" s="286"/>
      <c r="AG1226" s="284"/>
      <c r="AH1226" s="630" t="e">
        <f>'報告書（事業主控）記載用'!#REF!</f>
        <v>#REF!</v>
      </c>
      <c r="AI1226" s="631"/>
      <c r="AJ1226" s="631"/>
      <c r="AK1226" s="632"/>
      <c r="AL1226" s="285"/>
      <c r="AM1226" s="287"/>
      <c r="AN1226" s="630" t="e">
        <f>'報告書（事業主控）記載用'!#REF!</f>
        <v>#REF!</v>
      </c>
      <c r="AO1226" s="631"/>
      <c r="AP1226" s="631"/>
      <c r="AQ1226" s="631"/>
      <c r="AR1226" s="631"/>
      <c r="AS1226" s="288"/>
    </row>
    <row r="1227" spans="2:45" ht="18" customHeight="1">
      <c r="B1227" s="520"/>
      <c r="C1227" s="521"/>
      <c r="D1227" s="521"/>
      <c r="E1227" s="522"/>
      <c r="F1227" s="638"/>
      <c r="G1227" s="639"/>
      <c r="H1227" s="639"/>
      <c r="I1227" s="639"/>
      <c r="J1227" s="639"/>
      <c r="K1227" s="639"/>
      <c r="L1227" s="639"/>
      <c r="M1227" s="639"/>
      <c r="N1227" s="640"/>
      <c r="O1227" s="520"/>
      <c r="P1227" s="521"/>
      <c r="Q1227" s="521"/>
      <c r="R1227" s="521"/>
      <c r="S1227" s="521"/>
      <c r="T1227" s="521"/>
      <c r="U1227" s="522"/>
      <c r="V1227" s="513" t="e">
        <f>'報告書（事業主控）記載用'!#REF!</f>
        <v>#REF!</v>
      </c>
      <c r="W1227" s="516"/>
      <c r="X1227" s="516"/>
      <c r="Y1227" s="534"/>
      <c r="Z1227" s="513" t="e">
        <f>'報告書（事業主控）記載用'!#REF!</f>
        <v>#REF!</v>
      </c>
      <c r="AA1227" s="514"/>
      <c r="AB1227" s="514"/>
      <c r="AC1227" s="515"/>
      <c r="AD1227" s="513" t="e">
        <f>'報告書（事業主控）記載用'!#REF!</f>
        <v>#REF!</v>
      </c>
      <c r="AE1227" s="514"/>
      <c r="AF1227" s="514"/>
      <c r="AG1227" s="515"/>
      <c r="AH1227" s="513" t="e">
        <f>'報告書（事業主控）記載用'!#REF!</f>
        <v>#REF!</v>
      </c>
      <c r="AI1227" s="492"/>
      <c r="AJ1227" s="492"/>
      <c r="AK1227" s="492"/>
      <c r="AL1227" s="289"/>
      <c r="AM1227" s="290"/>
      <c r="AN1227" s="513" t="e">
        <f>'報告書（事業主控）記載用'!#REF!</f>
        <v>#REF!</v>
      </c>
      <c r="AO1227" s="516"/>
      <c r="AP1227" s="516"/>
      <c r="AQ1227" s="516"/>
      <c r="AR1227" s="516"/>
      <c r="AS1227" s="291"/>
    </row>
    <row r="1228" spans="2:45" ht="18" customHeight="1">
      <c r="B1228" s="523"/>
      <c r="C1228" s="524"/>
      <c r="D1228" s="524"/>
      <c r="E1228" s="525"/>
      <c r="F1228" s="641"/>
      <c r="G1228" s="642"/>
      <c r="H1228" s="642"/>
      <c r="I1228" s="642"/>
      <c r="J1228" s="642"/>
      <c r="K1228" s="642"/>
      <c r="L1228" s="642"/>
      <c r="M1228" s="642"/>
      <c r="N1228" s="643"/>
      <c r="O1228" s="523"/>
      <c r="P1228" s="524"/>
      <c r="Q1228" s="524"/>
      <c r="R1228" s="524"/>
      <c r="S1228" s="524"/>
      <c r="T1228" s="524"/>
      <c r="U1228" s="525"/>
      <c r="V1228" s="623" t="e">
        <f>'報告書（事業主控）記載用'!#REF!</f>
        <v>#REF!</v>
      </c>
      <c r="W1228" s="624"/>
      <c r="X1228" s="624"/>
      <c r="Y1228" s="626"/>
      <c r="Z1228" s="623" t="e">
        <f>'報告書（事業主控）記載用'!#REF!</f>
        <v>#REF!</v>
      </c>
      <c r="AA1228" s="624"/>
      <c r="AB1228" s="624"/>
      <c r="AC1228" s="626"/>
      <c r="AD1228" s="623" t="e">
        <f>'報告書（事業主控）記載用'!#REF!</f>
        <v>#REF!</v>
      </c>
      <c r="AE1228" s="624"/>
      <c r="AF1228" s="624"/>
      <c r="AG1228" s="626"/>
      <c r="AH1228" s="623" t="e">
        <f>'報告書（事業主控）記載用'!#REF!</f>
        <v>#REF!</v>
      </c>
      <c r="AI1228" s="624"/>
      <c r="AJ1228" s="624"/>
      <c r="AK1228" s="626"/>
      <c r="AL1228" s="239"/>
      <c r="AM1228" s="240"/>
      <c r="AN1228" s="623" t="e">
        <f>'報告書（事業主控）記載用'!#REF!</f>
        <v>#REF!</v>
      </c>
      <c r="AO1228" s="624"/>
      <c r="AP1228" s="624"/>
      <c r="AQ1228" s="624"/>
      <c r="AR1228" s="624"/>
      <c r="AS1228" s="240"/>
    </row>
    <row r="1229" spans="2:45" ht="18" customHeight="1">
      <c r="AN1229" s="622" t="e">
        <f>_xlfn.SINGLE('報告書（事業主控）記載用'!#REF!)</f>
        <v>#REF!</v>
      </c>
      <c r="AO1229" s="622"/>
      <c r="AP1229" s="622"/>
      <c r="AQ1229" s="622"/>
      <c r="AR1229" s="622"/>
    </row>
    <row r="1230" spans="2:45" ht="31.9" customHeight="1">
      <c r="AN1230" s="38"/>
      <c r="AO1230" s="38"/>
      <c r="AP1230" s="38"/>
      <c r="AQ1230" s="38"/>
      <c r="AR1230" s="38"/>
    </row>
  </sheetData>
  <sheetProtection selectLockedCells="1"/>
  <dataConsolidate/>
  <mergeCells count="5102">
    <mergeCell ref="AR9:AS11"/>
    <mergeCell ref="AN16:AR16"/>
    <mergeCell ref="AN19:AR19"/>
    <mergeCell ref="V75:Y75"/>
    <mergeCell ref="Z75:AC75"/>
    <mergeCell ref="V74:X74"/>
    <mergeCell ref="AN81:AR81"/>
    <mergeCell ref="AN77:AR77"/>
    <mergeCell ref="V80:Y80"/>
    <mergeCell ref="Z80:AC80"/>
    <mergeCell ref="AD80:AG80"/>
    <mergeCell ref="AN29:AR29"/>
    <mergeCell ref="AH70:AK70"/>
    <mergeCell ref="AH72:AK72"/>
    <mergeCell ref="AH74:AK74"/>
    <mergeCell ref="AH76:AK76"/>
    <mergeCell ref="AH68:AK68"/>
    <mergeCell ref="AN71:AR71"/>
    <mergeCell ref="AN73:AR73"/>
    <mergeCell ref="AN72:AR72"/>
    <mergeCell ref="AL69:AM69"/>
    <mergeCell ref="AD73:AG73"/>
    <mergeCell ref="AH73:AK73"/>
    <mergeCell ref="V73:Y73"/>
    <mergeCell ref="AD63:AG63"/>
    <mergeCell ref="AL63:AM63"/>
    <mergeCell ref="AN69:AR69"/>
    <mergeCell ref="AH66:AK66"/>
    <mergeCell ref="AH67:AK67"/>
    <mergeCell ref="AL67:AM67"/>
    <mergeCell ref="AN67:AR67"/>
    <mergeCell ref="AD65:AG65"/>
    <mergeCell ref="AL75:AM75"/>
    <mergeCell ref="AN75:AR75"/>
    <mergeCell ref="B76:I77"/>
    <mergeCell ref="J76:N77"/>
    <mergeCell ref="T76:U76"/>
    <mergeCell ref="T77:U77"/>
    <mergeCell ref="B74:I75"/>
    <mergeCell ref="J74:N75"/>
    <mergeCell ref="AH80:AK80"/>
    <mergeCell ref="AN80:AR80"/>
    <mergeCell ref="AD77:AG77"/>
    <mergeCell ref="AH77:AK77"/>
    <mergeCell ref="T70:U70"/>
    <mergeCell ref="T71:U71"/>
    <mergeCell ref="V71:Y71"/>
    <mergeCell ref="Z71:AC71"/>
    <mergeCell ref="Z77:AC77"/>
    <mergeCell ref="AL77:AM77"/>
    <mergeCell ref="V77:Y77"/>
    <mergeCell ref="AL71:AM71"/>
    <mergeCell ref="AL73:AM73"/>
    <mergeCell ref="AD71:AG71"/>
    <mergeCell ref="AH71:AK71"/>
    <mergeCell ref="V76:X76"/>
    <mergeCell ref="J70:N71"/>
    <mergeCell ref="V72:X72"/>
    <mergeCell ref="AD75:AG75"/>
    <mergeCell ref="AH75:AK75"/>
    <mergeCell ref="T74:U74"/>
    <mergeCell ref="T75:U75"/>
    <mergeCell ref="Z73:AC73"/>
    <mergeCell ref="B72:I73"/>
    <mergeCell ref="J72:N73"/>
    <mergeCell ref="T72:U72"/>
    <mergeCell ref="T73:U73"/>
    <mergeCell ref="AD69:AG69"/>
    <mergeCell ref="B68:I69"/>
    <mergeCell ref="J68:N69"/>
    <mergeCell ref="T68:U68"/>
    <mergeCell ref="T69:U69"/>
    <mergeCell ref="V69:Y69"/>
    <mergeCell ref="Z69:AC69"/>
    <mergeCell ref="B70:I71"/>
    <mergeCell ref="Z67:AC67"/>
    <mergeCell ref="AD67:AG67"/>
    <mergeCell ref="B78:E80"/>
    <mergeCell ref="F78:N80"/>
    <mergeCell ref="AH69:AK69"/>
    <mergeCell ref="B62:I63"/>
    <mergeCell ref="J62:N63"/>
    <mergeCell ref="T62:U62"/>
    <mergeCell ref="T63:U63"/>
    <mergeCell ref="V63:Y63"/>
    <mergeCell ref="Z63:AC63"/>
    <mergeCell ref="AH79:AK79"/>
    <mergeCell ref="AH61:AK61"/>
    <mergeCell ref="AH63:AK63"/>
    <mergeCell ref="AD61:AG61"/>
    <mergeCell ref="AN63:AR63"/>
    <mergeCell ref="B64:I65"/>
    <mergeCell ref="J64:N65"/>
    <mergeCell ref="T64:U64"/>
    <mergeCell ref="T65:U65"/>
    <mergeCell ref="V65:Y65"/>
    <mergeCell ref="Z65:AC65"/>
    <mergeCell ref="AH62:AK62"/>
    <mergeCell ref="AH64:AK64"/>
    <mergeCell ref="AL65:AM65"/>
    <mergeCell ref="AN61:AR61"/>
    <mergeCell ref="B66:I67"/>
    <mergeCell ref="J66:N67"/>
    <mergeCell ref="T66:U66"/>
    <mergeCell ref="T67:U67"/>
    <mergeCell ref="V67:Y67"/>
    <mergeCell ref="J53:K53"/>
    <mergeCell ref="AH65:AK65"/>
    <mergeCell ref="AL58:AM59"/>
    <mergeCell ref="AN58:AS58"/>
    <mergeCell ref="J54:J56"/>
    <mergeCell ref="K54:K56"/>
    <mergeCell ref="L54:L56"/>
    <mergeCell ref="N54:N56"/>
    <mergeCell ref="M54:M56"/>
    <mergeCell ref="O54:O56"/>
    <mergeCell ref="AH60:AK60"/>
    <mergeCell ref="B57:I59"/>
    <mergeCell ref="J57:N59"/>
    <mergeCell ref="O57:U59"/>
    <mergeCell ref="Y57:AH57"/>
    <mergeCell ref="Q54:Q56"/>
    <mergeCell ref="U54:U56"/>
    <mergeCell ref="V54:V56"/>
    <mergeCell ref="W54:W56"/>
    <mergeCell ref="B53:I56"/>
    <mergeCell ref="V58:Y59"/>
    <mergeCell ref="Z58:AC59"/>
    <mergeCell ref="AD58:AG59"/>
    <mergeCell ref="AH58:AK59"/>
    <mergeCell ref="M53:N53"/>
    <mergeCell ref="P54:P56"/>
    <mergeCell ref="B60:I61"/>
    <mergeCell ref="J60:N61"/>
    <mergeCell ref="T60:U60"/>
    <mergeCell ref="T61:U61"/>
    <mergeCell ref="V61:Y61"/>
    <mergeCell ref="Z61:AC61"/>
    <mergeCell ref="AA36:AB39"/>
    <mergeCell ref="AC34:AN34"/>
    <mergeCell ref="AC33:AN33"/>
    <mergeCell ref="AO38:AO39"/>
    <mergeCell ref="AN60:AR60"/>
    <mergeCell ref="AP53:AQ55"/>
    <mergeCell ref="AN57:AS57"/>
    <mergeCell ref="AP38:AS39"/>
    <mergeCell ref="AL57:AM57"/>
    <mergeCell ref="R54:R56"/>
    <mergeCell ref="U53:W53"/>
    <mergeCell ref="AL53:AM55"/>
    <mergeCell ref="AN53:AO55"/>
    <mergeCell ref="AI38:AN39"/>
    <mergeCell ref="O53:T53"/>
    <mergeCell ref="S54:S56"/>
    <mergeCell ref="T54:T56"/>
    <mergeCell ref="AR53:AS55"/>
    <mergeCell ref="AN23:AR23"/>
    <mergeCell ref="AN22:AR22"/>
    <mergeCell ref="AN17:AR17"/>
    <mergeCell ref="AM31:AN31"/>
    <mergeCell ref="O78:U80"/>
    <mergeCell ref="V78:Y78"/>
    <mergeCell ref="AH78:AK78"/>
    <mergeCell ref="AN78:AR78"/>
    <mergeCell ref="V62:X62"/>
    <mergeCell ref="V64:X64"/>
    <mergeCell ref="V66:X66"/>
    <mergeCell ref="V68:X68"/>
    <mergeCell ref="V70:X70"/>
    <mergeCell ref="AN65:AR65"/>
    <mergeCell ref="AN74:AR74"/>
    <mergeCell ref="AN76:AR76"/>
    <mergeCell ref="AN62:AR62"/>
    <mergeCell ref="AN64:AR64"/>
    <mergeCell ref="AN66:AR66"/>
    <mergeCell ref="AN68:AR68"/>
    <mergeCell ref="AN70:AR70"/>
    <mergeCell ref="T19:U19"/>
    <mergeCell ref="Z27:AC27"/>
    <mergeCell ref="AD27:AG27"/>
    <mergeCell ref="AH27:AK27"/>
    <mergeCell ref="AN27:AR27"/>
    <mergeCell ref="V79:Y79"/>
    <mergeCell ref="Z79:AC79"/>
    <mergeCell ref="AD79:AG79"/>
    <mergeCell ref="V60:X60"/>
    <mergeCell ref="AL61:AM61"/>
    <mergeCell ref="AC38:AH39"/>
    <mergeCell ref="Z14:AC15"/>
    <mergeCell ref="AD19:AG19"/>
    <mergeCell ref="AD17:AG17"/>
    <mergeCell ref="V16:X16"/>
    <mergeCell ref="V17:Y17"/>
    <mergeCell ref="V28:Y28"/>
    <mergeCell ref="X33:Z33"/>
    <mergeCell ref="AM30:AN30"/>
    <mergeCell ref="V20:X20"/>
    <mergeCell ref="V22:X22"/>
    <mergeCell ref="V24:X24"/>
    <mergeCell ref="AN18:AR18"/>
    <mergeCell ref="AN21:AR21"/>
    <mergeCell ref="V21:Y21"/>
    <mergeCell ref="Z21:AC21"/>
    <mergeCell ref="AD21:AG21"/>
    <mergeCell ref="AO30:AQ30"/>
    <mergeCell ref="V26:Y26"/>
    <mergeCell ref="AH26:AK26"/>
    <mergeCell ref="AH20:AK20"/>
    <mergeCell ref="AH22:AK22"/>
    <mergeCell ref="Z23:AC23"/>
    <mergeCell ref="AN28:AR28"/>
    <mergeCell ref="AN25:AR25"/>
    <mergeCell ref="AH24:AK24"/>
    <mergeCell ref="AH21:AK21"/>
    <mergeCell ref="AH17:AK17"/>
    <mergeCell ref="AL17:AM17"/>
    <mergeCell ref="AD23:AG23"/>
    <mergeCell ref="V27:Y27"/>
    <mergeCell ref="AN20:AR20"/>
    <mergeCell ref="AP31:AQ31"/>
    <mergeCell ref="M9:N9"/>
    <mergeCell ref="M10:M12"/>
    <mergeCell ref="N10:N12"/>
    <mergeCell ref="O9:T9"/>
    <mergeCell ref="O10:O12"/>
    <mergeCell ref="P10:P12"/>
    <mergeCell ref="Q10:Q12"/>
    <mergeCell ref="U9:W9"/>
    <mergeCell ref="U10:U12"/>
    <mergeCell ref="B9:I12"/>
    <mergeCell ref="J10:J12"/>
    <mergeCell ref="K10:K12"/>
    <mergeCell ref="L10:L12"/>
    <mergeCell ref="J9:K9"/>
    <mergeCell ref="S10:S12"/>
    <mergeCell ref="B13:I15"/>
    <mergeCell ref="J13:N15"/>
    <mergeCell ref="V14:Y15"/>
    <mergeCell ref="J18:N19"/>
    <mergeCell ref="AH19:AK19"/>
    <mergeCell ref="AN15:AS15"/>
    <mergeCell ref="Z25:AC25"/>
    <mergeCell ref="AL21:AM21"/>
    <mergeCell ref="AD25:AG25"/>
    <mergeCell ref="AH18:AK18"/>
    <mergeCell ref="AH16:AK16"/>
    <mergeCell ref="Z19:AC19"/>
    <mergeCell ref="J31:K31"/>
    <mergeCell ref="T25:U25"/>
    <mergeCell ref="B26:E28"/>
    <mergeCell ref="F26:N28"/>
    <mergeCell ref="O26:U28"/>
    <mergeCell ref="T16:U16"/>
    <mergeCell ref="B20:I21"/>
    <mergeCell ref="B22:I23"/>
    <mergeCell ref="B24:I25"/>
    <mergeCell ref="B16:I17"/>
    <mergeCell ref="J22:N23"/>
    <mergeCell ref="J24:N25"/>
    <mergeCell ref="T20:U20"/>
    <mergeCell ref="T21:U21"/>
    <mergeCell ref="T22:U22"/>
    <mergeCell ref="T23:U23"/>
    <mergeCell ref="AJ30:AL30"/>
    <mergeCell ref="AH23:AK23"/>
    <mergeCell ref="AL19:AM19"/>
    <mergeCell ref="AN24:AR24"/>
    <mergeCell ref="O13:U15"/>
    <mergeCell ref="Z17:AC17"/>
    <mergeCell ref="AN26:AR26"/>
    <mergeCell ref="D34:G34"/>
    <mergeCell ref="AC36:AH37"/>
    <mergeCell ref="AP36:AS37"/>
    <mergeCell ref="AA32:AB32"/>
    <mergeCell ref="AA34:AB34"/>
    <mergeCell ref="AC32:AS32"/>
    <mergeCell ref="N5:AE6"/>
    <mergeCell ref="Y13:AH13"/>
    <mergeCell ref="AD14:AG15"/>
    <mergeCell ref="V23:Y23"/>
    <mergeCell ref="T17:U17"/>
    <mergeCell ref="AN13:AS13"/>
    <mergeCell ref="AH14:AK15"/>
    <mergeCell ref="AP9:AQ11"/>
    <mergeCell ref="R10:R12"/>
    <mergeCell ref="J20:N21"/>
    <mergeCell ref="V10:V12"/>
    <mergeCell ref="W10:W12"/>
    <mergeCell ref="T10:T12"/>
    <mergeCell ref="Z28:AC28"/>
    <mergeCell ref="AD28:AG28"/>
    <mergeCell ref="AH25:AK25"/>
    <mergeCell ref="V25:Y25"/>
    <mergeCell ref="T24:U24"/>
    <mergeCell ref="V19:Y19"/>
    <mergeCell ref="V18:X18"/>
    <mergeCell ref="AL9:AM11"/>
    <mergeCell ref="AN9:AO11"/>
    <mergeCell ref="AL23:AM23"/>
    <mergeCell ref="T18:U18"/>
    <mergeCell ref="B18:I19"/>
    <mergeCell ref="J16:N17"/>
    <mergeCell ref="AN99:AS99"/>
    <mergeCell ref="AN100:AS100"/>
    <mergeCell ref="AR94:AS96"/>
    <mergeCell ref="AN14:AS14"/>
    <mergeCell ref="AL14:AM15"/>
    <mergeCell ref="AJ36:AN37"/>
    <mergeCell ref="D31:E31"/>
    <mergeCell ref="G31:H31"/>
    <mergeCell ref="Y98:AH98"/>
    <mergeCell ref="AL98:AM98"/>
    <mergeCell ref="AN98:AS98"/>
    <mergeCell ref="T95:T97"/>
    <mergeCell ref="U95:U97"/>
    <mergeCell ref="J95:J97"/>
    <mergeCell ref="K95:K97"/>
    <mergeCell ref="L95:L97"/>
    <mergeCell ref="M95:M97"/>
    <mergeCell ref="N95:N97"/>
    <mergeCell ref="V99:Y100"/>
    <mergeCell ref="V95:V97"/>
    <mergeCell ref="W95:W97"/>
    <mergeCell ref="AN94:AO96"/>
    <mergeCell ref="Q95:Q97"/>
    <mergeCell ref="AL99:AM100"/>
    <mergeCell ref="B94:I97"/>
    <mergeCell ref="J94:K94"/>
    <mergeCell ref="M94:N94"/>
    <mergeCell ref="O94:T94"/>
    <mergeCell ref="U94:W94"/>
    <mergeCell ref="AL94:AM96"/>
    <mergeCell ref="R95:R97"/>
    <mergeCell ref="S95:S97"/>
    <mergeCell ref="O95:O97"/>
    <mergeCell ref="P95:P97"/>
    <mergeCell ref="AJ31:AK31"/>
    <mergeCell ref="AL25:AM25"/>
    <mergeCell ref="AH28:AK28"/>
    <mergeCell ref="AN59:AS59"/>
    <mergeCell ref="V104:Y104"/>
    <mergeCell ref="Z104:AC104"/>
    <mergeCell ref="AD104:AG104"/>
    <mergeCell ref="AL102:AM102"/>
    <mergeCell ref="AN102:AR102"/>
    <mergeCell ref="AP94:AQ96"/>
    <mergeCell ref="B98:I100"/>
    <mergeCell ref="J98:N100"/>
    <mergeCell ref="O98:U100"/>
    <mergeCell ref="Z99:AC100"/>
    <mergeCell ref="AD99:AG100"/>
    <mergeCell ref="AH102:AK102"/>
    <mergeCell ref="AH99:AK100"/>
    <mergeCell ref="B101:I102"/>
    <mergeCell ref="J101:N102"/>
    <mergeCell ref="T101:U101"/>
    <mergeCell ref="B103:I104"/>
    <mergeCell ref="J103:N104"/>
    <mergeCell ref="T103:U103"/>
    <mergeCell ref="V103:X103"/>
    <mergeCell ref="AH103:AK103"/>
    <mergeCell ref="AN103:AR103"/>
    <mergeCell ref="T104:U104"/>
    <mergeCell ref="AH104:AK104"/>
    <mergeCell ref="AL104:AM104"/>
    <mergeCell ref="AN104:AR104"/>
    <mergeCell ref="V101:X101"/>
    <mergeCell ref="AH101:AK101"/>
    <mergeCell ref="AN101:AR101"/>
    <mergeCell ref="T102:U102"/>
    <mergeCell ref="V102:Y102"/>
    <mergeCell ref="Z102:AC102"/>
    <mergeCell ref="AD102:AG102"/>
    <mergeCell ref="V108:Y108"/>
    <mergeCell ref="Z108:AC108"/>
    <mergeCell ref="AD108:AG108"/>
    <mergeCell ref="AH108:AK108"/>
    <mergeCell ref="AL108:AM108"/>
    <mergeCell ref="AN108:AR108"/>
    <mergeCell ref="AH106:AK106"/>
    <mergeCell ref="AL106:AM106"/>
    <mergeCell ref="AN106:AR106"/>
    <mergeCell ref="B107:I108"/>
    <mergeCell ref="J107:N108"/>
    <mergeCell ref="T107:U107"/>
    <mergeCell ref="V107:X107"/>
    <mergeCell ref="AH107:AK107"/>
    <mergeCell ref="AN107:AR107"/>
    <mergeCell ref="T108:U108"/>
    <mergeCell ref="B105:I106"/>
    <mergeCell ref="J105:N106"/>
    <mergeCell ref="T105:U105"/>
    <mergeCell ref="V105:X105"/>
    <mergeCell ref="AH105:AK105"/>
    <mergeCell ref="AN105:AR105"/>
    <mergeCell ref="T106:U106"/>
    <mergeCell ref="V106:Y106"/>
    <mergeCell ref="Z106:AC106"/>
    <mergeCell ref="AD106:AG106"/>
    <mergeCell ref="V112:Y112"/>
    <mergeCell ref="Z112:AC112"/>
    <mergeCell ref="AD112:AG112"/>
    <mergeCell ref="AH112:AK112"/>
    <mergeCell ref="AL112:AM112"/>
    <mergeCell ref="AN112:AR112"/>
    <mergeCell ref="AH110:AK110"/>
    <mergeCell ref="AL110:AM110"/>
    <mergeCell ref="AN110:AR110"/>
    <mergeCell ref="B111:I112"/>
    <mergeCell ref="J111:N112"/>
    <mergeCell ref="T111:U111"/>
    <mergeCell ref="V111:X111"/>
    <mergeCell ref="AH111:AK111"/>
    <mergeCell ref="AN111:AR111"/>
    <mergeCell ref="T112:U112"/>
    <mergeCell ref="B109:I110"/>
    <mergeCell ref="J109:N110"/>
    <mergeCell ref="T109:U109"/>
    <mergeCell ref="V109:X109"/>
    <mergeCell ref="AH109:AK109"/>
    <mergeCell ref="AN109:AR109"/>
    <mergeCell ref="T110:U110"/>
    <mergeCell ref="V110:Y110"/>
    <mergeCell ref="Z110:AC110"/>
    <mergeCell ref="AD110:AG110"/>
    <mergeCell ref="V116:Y116"/>
    <mergeCell ref="Z116:AC116"/>
    <mergeCell ref="AD116:AG116"/>
    <mergeCell ref="AH116:AK116"/>
    <mergeCell ref="AL116:AM116"/>
    <mergeCell ref="AN116:AR116"/>
    <mergeCell ref="AH114:AK114"/>
    <mergeCell ref="AL114:AM114"/>
    <mergeCell ref="AN114:AR114"/>
    <mergeCell ref="B115:I116"/>
    <mergeCell ref="J115:N116"/>
    <mergeCell ref="T115:U115"/>
    <mergeCell ref="V115:X115"/>
    <mergeCell ref="AH115:AK115"/>
    <mergeCell ref="AN115:AR115"/>
    <mergeCell ref="T116:U116"/>
    <mergeCell ref="B113:I114"/>
    <mergeCell ref="J113:N114"/>
    <mergeCell ref="T113:U113"/>
    <mergeCell ref="V113:X113"/>
    <mergeCell ref="AH113:AK113"/>
    <mergeCell ref="AN113:AR113"/>
    <mergeCell ref="T114:U114"/>
    <mergeCell ref="V114:Y114"/>
    <mergeCell ref="Z114:AC114"/>
    <mergeCell ref="AD114:AG114"/>
    <mergeCell ref="B119:E121"/>
    <mergeCell ref="F119:N121"/>
    <mergeCell ref="O119:U121"/>
    <mergeCell ref="V119:Y119"/>
    <mergeCell ref="AH119:AK119"/>
    <mergeCell ref="AN119:AR119"/>
    <mergeCell ref="V121:Y121"/>
    <mergeCell ref="AH121:AK121"/>
    <mergeCell ref="AN121:AR121"/>
    <mergeCell ref="AD121:AG121"/>
    <mergeCell ref="B117:I118"/>
    <mergeCell ref="J117:N118"/>
    <mergeCell ref="T117:U117"/>
    <mergeCell ref="V117:X117"/>
    <mergeCell ref="AH117:AK117"/>
    <mergeCell ref="AN117:AR117"/>
    <mergeCell ref="T118:U118"/>
    <mergeCell ref="V118:Y118"/>
    <mergeCell ref="Z118:AC118"/>
    <mergeCell ref="AD118:AG118"/>
    <mergeCell ref="M135:N135"/>
    <mergeCell ref="O135:T135"/>
    <mergeCell ref="AN135:AO137"/>
    <mergeCell ref="AP135:AQ137"/>
    <mergeCell ref="AR135:AS137"/>
    <mergeCell ref="J136:J138"/>
    <mergeCell ref="K136:K138"/>
    <mergeCell ref="L136:L138"/>
    <mergeCell ref="M136:M138"/>
    <mergeCell ref="N136:N138"/>
    <mergeCell ref="O136:O138"/>
    <mergeCell ref="P136:P138"/>
    <mergeCell ref="AL135:AM137"/>
    <mergeCell ref="AN122:AR122"/>
    <mergeCell ref="AH118:AK118"/>
    <mergeCell ref="AL118:AM118"/>
    <mergeCell ref="AN118:AR118"/>
    <mergeCell ref="Q136:Q138"/>
    <mergeCell ref="R136:R138"/>
    <mergeCell ref="W136:W138"/>
    <mergeCell ref="V136:V138"/>
    <mergeCell ref="Z121:AC121"/>
    <mergeCell ref="Y139:AH139"/>
    <mergeCell ref="AL139:AM139"/>
    <mergeCell ref="U135:W135"/>
    <mergeCell ref="T145:U145"/>
    <mergeCell ref="B144:I145"/>
    <mergeCell ref="J144:N145"/>
    <mergeCell ref="T144:U144"/>
    <mergeCell ref="V144:X144"/>
    <mergeCell ref="AH144:AK144"/>
    <mergeCell ref="AN144:AR144"/>
    <mergeCell ref="AN142:AR142"/>
    <mergeCell ref="T143:U143"/>
    <mergeCell ref="V143:Y143"/>
    <mergeCell ref="Z143:AC143"/>
    <mergeCell ref="AD143:AG143"/>
    <mergeCell ref="AN145:AR145"/>
    <mergeCell ref="AH143:AK143"/>
    <mergeCell ref="AL143:AM143"/>
    <mergeCell ref="AN143:AR143"/>
    <mergeCell ref="AN140:AS140"/>
    <mergeCell ref="AN141:AS141"/>
    <mergeCell ref="B139:I141"/>
    <mergeCell ref="J139:N141"/>
    <mergeCell ref="O139:U141"/>
    <mergeCell ref="AN139:AS139"/>
    <mergeCell ref="V140:Y141"/>
    <mergeCell ref="Z140:AC141"/>
    <mergeCell ref="S136:S138"/>
    <mergeCell ref="T136:T138"/>
    <mergeCell ref="U136:U138"/>
    <mergeCell ref="B135:I138"/>
    <mergeCell ref="J135:K135"/>
    <mergeCell ref="AD140:AG141"/>
    <mergeCell ref="AH140:AK141"/>
    <mergeCell ref="AL140:AM141"/>
    <mergeCell ref="B142:I143"/>
    <mergeCell ref="J142:N143"/>
    <mergeCell ref="T142:U142"/>
    <mergeCell ref="V142:X142"/>
    <mergeCell ref="AH142:AK142"/>
    <mergeCell ref="AN147:AR147"/>
    <mergeCell ref="B148:I149"/>
    <mergeCell ref="J148:N149"/>
    <mergeCell ref="T148:U148"/>
    <mergeCell ref="V148:X148"/>
    <mergeCell ref="AH148:AK148"/>
    <mergeCell ref="AN148:AR148"/>
    <mergeCell ref="V149:Y149"/>
    <mergeCell ref="Z149:AC149"/>
    <mergeCell ref="AD149:AG149"/>
    <mergeCell ref="V145:Y145"/>
    <mergeCell ref="Z145:AC145"/>
    <mergeCell ref="AD145:AG145"/>
    <mergeCell ref="AH145:AK145"/>
    <mergeCell ref="AL145:AM145"/>
    <mergeCell ref="T149:U149"/>
    <mergeCell ref="B146:I147"/>
    <mergeCell ref="J146:N147"/>
    <mergeCell ref="T146:U146"/>
    <mergeCell ref="V146:X146"/>
    <mergeCell ref="AH146:AK146"/>
    <mergeCell ref="AN146:AR146"/>
    <mergeCell ref="T147:U147"/>
    <mergeCell ref="V147:Y147"/>
    <mergeCell ref="AN150:AR150"/>
    <mergeCell ref="T151:U151"/>
    <mergeCell ref="V151:Y151"/>
    <mergeCell ref="Z151:AC151"/>
    <mergeCell ref="AD151:AG151"/>
    <mergeCell ref="AL153:AM153"/>
    <mergeCell ref="J152:N153"/>
    <mergeCell ref="T152:U152"/>
    <mergeCell ref="V152:X152"/>
    <mergeCell ref="AH152:AK152"/>
    <mergeCell ref="AN152:AR152"/>
    <mergeCell ref="Z147:AC147"/>
    <mergeCell ref="AD147:AG147"/>
    <mergeCell ref="AN149:AR149"/>
    <mergeCell ref="AH147:AK147"/>
    <mergeCell ref="AL147:AM147"/>
    <mergeCell ref="B150:I151"/>
    <mergeCell ref="J150:N151"/>
    <mergeCell ref="T150:U150"/>
    <mergeCell ref="V150:X150"/>
    <mergeCell ref="AH150:AK150"/>
    <mergeCell ref="AN153:AR153"/>
    <mergeCell ref="AH151:AK151"/>
    <mergeCell ref="AL151:AM151"/>
    <mergeCell ref="AN151:AR151"/>
    <mergeCell ref="B152:I153"/>
    <mergeCell ref="AH149:AK149"/>
    <mergeCell ref="AL149:AM149"/>
    <mergeCell ref="AN160:AR160"/>
    <mergeCell ref="B158:I159"/>
    <mergeCell ref="AH157:AK157"/>
    <mergeCell ref="AL157:AM157"/>
    <mergeCell ref="T153:U153"/>
    <mergeCell ref="V153:Y153"/>
    <mergeCell ref="Z153:AC153"/>
    <mergeCell ref="AD153:AG153"/>
    <mergeCell ref="AH153:AK153"/>
    <mergeCell ref="J156:N157"/>
    <mergeCell ref="T156:U156"/>
    <mergeCell ref="V156:X156"/>
    <mergeCell ref="AH156:AK156"/>
    <mergeCell ref="AN156:AR156"/>
    <mergeCell ref="AH158:AK158"/>
    <mergeCell ref="AN158:AR158"/>
    <mergeCell ref="T159:U159"/>
    <mergeCell ref="V159:Y159"/>
    <mergeCell ref="Z159:AC159"/>
    <mergeCell ref="AD159:AG159"/>
    <mergeCell ref="AL176:AM178"/>
    <mergeCell ref="B154:I155"/>
    <mergeCell ref="J154:N155"/>
    <mergeCell ref="T154:U154"/>
    <mergeCell ref="V154:X154"/>
    <mergeCell ref="AH154:AK154"/>
    <mergeCell ref="AN157:AR157"/>
    <mergeCell ref="AH155:AK155"/>
    <mergeCell ref="AL155:AM155"/>
    <mergeCell ref="AN155:AR155"/>
    <mergeCell ref="B156:I157"/>
    <mergeCell ref="T155:U155"/>
    <mergeCell ref="V155:Y155"/>
    <mergeCell ref="Z155:AC155"/>
    <mergeCell ref="AD155:AG155"/>
    <mergeCell ref="Q177:Q179"/>
    <mergeCell ref="R177:R179"/>
    <mergeCell ref="W177:W179"/>
    <mergeCell ref="S177:S179"/>
    <mergeCell ref="T177:T179"/>
    <mergeCell ref="U177:U179"/>
    <mergeCell ref="B176:I179"/>
    <mergeCell ref="J176:K176"/>
    <mergeCell ref="M176:N176"/>
    <mergeCell ref="Z162:AC162"/>
    <mergeCell ref="T157:U157"/>
    <mergeCell ref="AN163:AR163"/>
    <mergeCell ref="AH159:AK159"/>
    <mergeCell ref="AL159:AM159"/>
    <mergeCell ref="AN159:AR159"/>
    <mergeCell ref="AN154:AR154"/>
    <mergeCell ref="B160:E162"/>
    <mergeCell ref="O176:T176"/>
    <mergeCell ref="J177:J179"/>
    <mergeCell ref="K177:K179"/>
    <mergeCell ref="L177:L179"/>
    <mergeCell ref="M177:M179"/>
    <mergeCell ref="N177:N179"/>
    <mergeCell ref="O177:O179"/>
    <mergeCell ref="P177:P179"/>
    <mergeCell ref="U176:W176"/>
    <mergeCell ref="J158:N159"/>
    <mergeCell ref="T158:U158"/>
    <mergeCell ref="V158:X158"/>
    <mergeCell ref="V177:V179"/>
    <mergeCell ref="V186:Y186"/>
    <mergeCell ref="Z186:AC186"/>
    <mergeCell ref="AD186:AG186"/>
    <mergeCell ref="AH186:AK186"/>
    <mergeCell ref="V181:Y182"/>
    <mergeCell ref="Z181:AC182"/>
    <mergeCell ref="AD181:AG182"/>
    <mergeCell ref="AH181:AK182"/>
    <mergeCell ref="F160:N162"/>
    <mergeCell ref="O160:U162"/>
    <mergeCell ref="V160:Y160"/>
    <mergeCell ref="AH160:AK160"/>
    <mergeCell ref="AL186:AM186"/>
    <mergeCell ref="T186:U186"/>
    <mergeCell ref="Y180:AH180"/>
    <mergeCell ref="AL180:AM180"/>
    <mergeCell ref="AH184:AK184"/>
    <mergeCell ref="AL184:AM184"/>
    <mergeCell ref="B185:I186"/>
    <mergeCell ref="J185:N186"/>
    <mergeCell ref="T185:U185"/>
    <mergeCell ref="V185:X185"/>
    <mergeCell ref="AH185:AK185"/>
    <mergeCell ref="AN185:AR185"/>
    <mergeCell ref="B183:I184"/>
    <mergeCell ref="J183:N184"/>
    <mergeCell ref="T183:U183"/>
    <mergeCell ref="V183:X183"/>
    <mergeCell ref="AH183:AK183"/>
    <mergeCell ref="AN183:AR183"/>
    <mergeCell ref="T184:U184"/>
    <mergeCell ref="V184:Y184"/>
    <mergeCell ref="Z184:AC184"/>
    <mergeCell ref="AD184:AG184"/>
    <mergeCell ref="B180:I182"/>
    <mergeCell ref="J180:N182"/>
    <mergeCell ref="O180:U182"/>
    <mergeCell ref="AN180:AS180"/>
    <mergeCell ref="AL181:AM182"/>
    <mergeCell ref="AN181:AS181"/>
    <mergeCell ref="AN182:AS182"/>
    <mergeCell ref="V190:Y190"/>
    <mergeCell ref="Z190:AC190"/>
    <mergeCell ref="AD190:AG190"/>
    <mergeCell ref="AH190:AK190"/>
    <mergeCell ref="AL190:AM190"/>
    <mergeCell ref="AN190:AR190"/>
    <mergeCell ref="AH188:AK188"/>
    <mergeCell ref="AL188:AM188"/>
    <mergeCell ref="AN188:AR188"/>
    <mergeCell ref="B189:I190"/>
    <mergeCell ref="J189:N190"/>
    <mergeCell ref="T189:U189"/>
    <mergeCell ref="V189:X189"/>
    <mergeCell ref="AH189:AK189"/>
    <mergeCell ref="AN189:AR189"/>
    <mergeCell ref="T190:U190"/>
    <mergeCell ref="B187:I188"/>
    <mergeCell ref="J187:N188"/>
    <mergeCell ref="T187:U187"/>
    <mergeCell ref="V187:X187"/>
    <mergeCell ref="AH187:AK187"/>
    <mergeCell ref="AN187:AR187"/>
    <mergeCell ref="T188:U188"/>
    <mergeCell ref="V188:Y188"/>
    <mergeCell ref="Z188:AC188"/>
    <mergeCell ref="AD188:AG188"/>
    <mergeCell ref="V194:Y194"/>
    <mergeCell ref="Z194:AC194"/>
    <mergeCell ref="AD194:AG194"/>
    <mergeCell ref="AH194:AK194"/>
    <mergeCell ref="AL194:AM194"/>
    <mergeCell ref="AN194:AR194"/>
    <mergeCell ref="AH192:AK192"/>
    <mergeCell ref="AL192:AM192"/>
    <mergeCell ref="AN192:AR192"/>
    <mergeCell ref="B193:I194"/>
    <mergeCell ref="J193:N194"/>
    <mergeCell ref="T193:U193"/>
    <mergeCell ref="V193:X193"/>
    <mergeCell ref="AH193:AK193"/>
    <mergeCell ref="AN193:AR193"/>
    <mergeCell ref="T194:U194"/>
    <mergeCell ref="B191:I192"/>
    <mergeCell ref="J191:N192"/>
    <mergeCell ref="T191:U191"/>
    <mergeCell ref="V191:X191"/>
    <mergeCell ref="AH191:AK191"/>
    <mergeCell ref="AN191:AR191"/>
    <mergeCell ref="T192:U192"/>
    <mergeCell ref="V192:Y192"/>
    <mergeCell ref="Z192:AC192"/>
    <mergeCell ref="AD192:AG192"/>
    <mergeCell ref="AL198:AM198"/>
    <mergeCell ref="AN198:AR198"/>
    <mergeCell ref="AH196:AK196"/>
    <mergeCell ref="AL196:AM196"/>
    <mergeCell ref="AN196:AR196"/>
    <mergeCell ref="B197:I198"/>
    <mergeCell ref="J197:N198"/>
    <mergeCell ref="T197:U197"/>
    <mergeCell ref="V197:X197"/>
    <mergeCell ref="AH197:AK197"/>
    <mergeCell ref="AN197:AR197"/>
    <mergeCell ref="T198:U198"/>
    <mergeCell ref="B195:I196"/>
    <mergeCell ref="J195:N196"/>
    <mergeCell ref="T195:U195"/>
    <mergeCell ref="V195:X195"/>
    <mergeCell ref="AH195:AK195"/>
    <mergeCell ref="AN195:AR195"/>
    <mergeCell ref="T196:U196"/>
    <mergeCell ref="V196:Y196"/>
    <mergeCell ref="Z196:AC196"/>
    <mergeCell ref="AD196:AG196"/>
    <mergeCell ref="B201:E203"/>
    <mergeCell ref="F201:N203"/>
    <mergeCell ref="O201:U203"/>
    <mergeCell ref="V201:Y201"/>
    <mergeCell ref="AH201:AK201"/>
    <mergeCell ref="AN201:AR201"/>
    <mergeCell ref="V203:Y203"/>
    <mergeCell ref="AH203:AK203"/>
    <mergeCell ref="AN203:AR203"/>
    <mergeCell ref="AD203:AG203"/>
    <mergeCell ref="B199:I200"/>
    <mergeCell ref="J199:N200"/>
    <mergeCell ref="T199:U199"/>
    <mergeCell ref="V199:X199"/>
    <mergeCell ref="AH199:AK199"/>
    <mergeCell ref="AN199:AR199"/>
    <mergeCell ref="T200:U200"/>
    <mergeCell ref="V200:Y200"/>
    <mergeCell ref="Z200:AC200"/>
    <mergeCell ref="AD200:AG200"/>
    <mergeCell ref="M217:N217"/>
    <mergeCell ref="O217:T217"/>
    <mergeCell ref="AN217:AO219"/>
    <mergeCell ref="AP217:AQ219"/>
    <mergeCell ref="AR217:AS219"/>
    <mergeCell ref="J218:J220"/>
    <mergeCell ref="K218:K220"/>
    <mergeCell ref="L218:L220"/>
    <mergeCell ref="M218:M220"/>
    <mergeCell ref="N218:N220"/>
    <mergeCell ref="O218:O220"/>
    <mergeCell ref="P218:P220"/>
    <mergeCell ref="AL217:AM219"/>
    <mergeCell ref="AN204:AR204"/>
    <mergeCell ref="AH200:AK200"/>
    <mergeCell ref="AL200:AM200"/>
    <mergeCell ref="AN200:AR200"/>
    <mergeCell ref="Q218:Q220"/>
    <mergeCell ref="R218:R220"/>
    <mergeCell ref="W218:W220"/>
    <mergeCell ref="V218:V220"/>
    <mergeCell ref="Z203:AC203"/>
    <mergeCell ref="Y221:AH221"/>
    <mergeCell ref="AL221:AM221"/>
    <mergeCell ref="U217:W217"/>
    <mergeCell ref="T227:U227"/>
    <mergeCell ref="B226:I227"/>
    <mergeCell ref="J226:N227"/>
    <mergeCell ref="T226:U226"/>
    <mergeCell ref="V226:X226"/>
    <mergeCell ref="AH226:AK226"/>
    <mergeCell ref="AN226:AR226"/>
    <mergeCell ref="AN224:AR224"/>
    <mergeCell ref="T225:U225"/>
    <mergeCell ref="V225:Y225"/>
    <mergeCell ref="Z225:AC225"/>
    <mergeCell ref="AD225:AG225"/>
    <mergeCell ref="AN227:AR227"/>
    <mergeCell ref="AH225:AK225"/>
    <mergeCell ref="AL225:AM225"/>
    <mergeCell ref="AN225:AR225"/>
    <mergeCell ref="AN222:AS222"/>
    <mergeCell ref="AN223:AS223"/>
    <mergeCell ref="B221:I223"/>
    <mergeCell ref="J221:N223"/>
    <mergeCell ref="O221:U223"/>
    <mergeCell ref="AN221:AS221"/>
    <mergeCell ref="V222:Y223"/>
    <mergeCell ref="Z222:AC223"/>
    <mergeCell ref="S218:S220"/>
    <mergeCell ref="T218:T220"/>
    <mergeCell ref="U218:U220"/>
    <mergeCell ref="B217:I220"/>
    <mergeCell ref="J217:K217"/>
    <mergeCell ref="AD222:AG223"/>
    <mergeCell ref="AH222:AK223"/>
    <mergeCell ref="AL222:AM223"/>
    <mergeCell ref="B224:I225"/>
    <mergeCell ref="J224:N225"/>
    <mergeCell ref="T224:U224"/>
    <mergeCell ref="V224:X224"/>
    <mergeCell ref="AH224:AK224"/>
    <mergeCell ref="AN229:AR229"/>
    <mergeCell ref="B230:I231"/>
    <mergeCell ref="J230:N231"/>
    <mergeCell ref="T230:U230"/>
    <mergeCell ref="V230:X230"/>
    <mergeCell ref="AH230:AK230"/>
    <mergeCell ref="AN230:AR230"/>
    <mergeCell ref="V231:Y231"/>
    <mergeCell ref="Z231:AC231"/>
    <mergeCell ref="AD231:AG231"/>
    <mergeCell ref="V227:Y227"/>
    <mergeCell ref="Z227:AC227"/>
    <mergeCell ref="AD227:AG227"/>
    <mergeCell ref="AH227:AK227"/>
    <mergeCell ref="AL227:AM227"/>
    <mergeCell ref="T231:U231"/>
    <mergeCell ref="B228:I229"/>
    <mergeCell ref="J228:N229"/>
    <mergeCell ref="T228:U228"/>
    <mergeCell ref="V228:X228"/>
    <mergeCell ref="AH228:AK228"/>
    <mergeCell ref="AN228:AR228"/>
    <mergeCell ref="T229:U229"/>
    <mergeCell ref="V229:Y229"/>
    <mergeCell ref="Z229:AC229"/>
    <mergeCell ref="AD229:AG229"/>
    <mergeCell ref="AN231:AR231"/>
    <mergeCell ref="AH229:AK229"/>
    <mergeCell ref="AL229:AM229"/>
    <mergeCell ref="B232:I233"/>
    <mergeCell ref="J232:N233"/>
    <mergeCell ref="T232:U232"/>
    <mergeCell ref="V232:X232"/>
    <mergeCell ref="AH232:AK232"/>
    <mergeCell ref="AN235:AR235"/>
    <mergeCell ref="AH233:AK233"/>
    <mergeCell ref="AL233:AM233"/>
    <mergeCell ref="AN233:AR233"/>
    <mergeCell ref="B234:I235"/>
    <mergeCell ref="AH231:AK231"/>
    <mergeCell ref="AL231:AM231"/>
    <mergeCell ref="V239:Y239"/>
    <mergeCell ref="Z239:AC239"/>
    <mergeCell ref="AD239:AG239"/>
    <mergeCell ref="AH239:AK239"/>
    <mergeCell ref="AL239:AM239"/>
    <mergeCell ref="T235:U235"/>
    <mergeCell ref="V235:Y235"/>
    <mergeCell ref="Z235:AC235"/>
    <mergeCell ref="AD235:AG235"/>
    <mergeCell ref="AH235:AK235"/>
    <mergeCell ref="J238:N239"/>
    <mergeCell ref="T238:U238"/>
    <mergeCell ref="V238:X238"/>
    <mergeCell ref="AH238:AK238"/>
    <mergeCell ref="AN238:AR238"/>
    <mergeCell ref="AN232:AR232"/>
    <mergeCell ref="T233:U233"/>
    <mergeCell ref="V233:Y233"/>
    <mergeCell ref="Z233:AC233"/>
    <mergeCell ref="AD233:AG233"/>
    <mergeCell ref="AL235:AM235"/>
    <mergeCell ref="J234:N235"/>
    <mergeCell ref="T234:U234"/>
    <mergeCell ref="V234:X234"/>
    <mergeCell ref="AH234:AK234"/>
    <mergeCell ref="AN234:AR234"/>
    <mergeCell ref="B236:I237"/>
    <mergeCell ref="J236:N237"/>
    <mergeCell ref="T236:U236"/>
    <mergeCell ref="V236:X236"/>
    <mergeCell ref="AH236:AK236"/>
    <mergeCell ref="AN239:AR239"/>
    <mergeCell ref="AH237:AK237"/>
    <mergeCell ref="AL237:AM237"/>
    <mergeCell ref="AN237:AR237"/>
    <mergeCell ref="B238:I239"/>
    <mergeCell ref="T237:U237"/>
    <mergeCell ref="V237:Y237"/>
    <mergeCell ref="Z237:AC237"/>
    <mergeCell ref="AD237:AG237"/>
    <mergeCell ref="Q259:Q261"/>
    <mergeCell ref="R259:R261"/>
    <mergeCell ref="W259:W261"/>
    <mergeCell ref="V259:V261"/>
    <mergeCell ref="Z244:AC244"/>
    <mergeCell ref="T239:U239"/>
    <mergeCell ref="AN245:AR245"/>
    <mergeCell ref="AH241:AK241"/>
    <mergeCell ref="AL241:AM241"/>
    <mergeCell ref="AN241:AR241"/>
    <mergeCell ref="AN236:AR236"/>
    <mergeCell ref="B242:E244"/>
    <mergeCell ref="F242:N244"/>
    <mergeCell ref="O242:U244"/>
    <mergeCell ref="V242:Y242"/>
    <mergeCell ref="AH242:AK242"/>
    <mergeCell ref="AN242:AR242"/>
    <mergeCell ref="V244:Y244"/>
    <mergeCell ref="AD244:AG244"/>
    <mergeCell ref="AH244:AK244"/>
    <mergeCell ref="AN244:AR244"/>
    <mergeCell ref="B240:I241"/>
    <mergeCell ref="J240:N241"/>
    <mergeCell ref="T240:U240"/>
    <mergeCell ref="V240:X240"/>
    <mergeCell ref="AH240:AK240"/>
    <mergeCell ref="AN240:AR240"/>
    <mergeCell ref="T241:U241"/>
    <mergeCell ref="V241:Y241"/>
    <mergeCell ref="Z241:AC241"/>
    <mergeCell ref="AD241:AG241"/>
    <mergeCell ref="AN262:AS262"/>
    <mergeCell ref="V263:Y264"/>
    <mergeCell ref="Z263:AC264"/>
    <mergeCell ref="AD263:AG264"/>
    <mergeCell ref="AH263:AK264"/>
    <mergeCell ref="AL263:AM264"/>
    <mergeCell ref="AN263:AS263"/>
    <mergeCell ref="AN264:AS264"/>
    <mergeCell ref="B262:I264"/>
    <mergeCell ref="J262:N264"/>
    <mergeCell ref="O262:U264"/>
    <mergeCell ref="S259:S261"/>
    <mergeCell ref="T259:T261"/>
    <mergeCell ref="U259:U261"/>
    <mergeCell ref="B258:I261"/>
    <mergeCell ref="J258:K258"/>
    <mergeCell ref="M258:N258"/>
    <mergeCell ref="O258:T258"/>
    <mergeCell ref="AN258:AO260"/>
    <mergeCell ref="AP258:AQ260"/>
    <mergeCell ref="AR258:AS260"/>
    <mergeCell ref="J259:J261"/>
    <mergeCell ref="K259:K261"/>
    <mergeCell ref="L259:L261"/>
    <mergeCell ref="M259:M261"/>
    <mergeCell ref="N259:N261"/>
    <mergeCell ref="O259:O261"/>
    <mergeCell ref="P259:P261"/>
    <mergeCell ref="U258:W258"/>
    <mergeCell ref="AL258:AM260"/>
    <mergeCell ref="V268:Y268"/>
    <mergeCell ref="Z268:AC268"/>
    <mergeCell ref="AD268:AG268"/>
    <mergeCell ref="AH268:AK268"/>
    <mergeCell ref="AL268:AM268"/>
    <mergeCell ref="T268:U268"/>
    <mergeCell ref="Y262:AH262"/>
    <mergeCell ref="AL262:AM262"/>
    <mergeCell ref="AN268:AR268"/>
    <mergeCell ref="AH266:AK266"/>
    <mergeCell ref="AL266:AM266"/>
    <mergeCell ref="AN266:AR266"/>
    <mergeCell ref="B267:I268"/>
    <mergeCell ref="J267:N268"/>
    <mergeCell ref="T267:U267"/>
    <mergeCell ref="V267:X267"/>
    <mergeCell ref="AH267:AK267"/>
    <mergeCell ref="AN267:AR267"/>
    <mergeCell ref="B265:I266"/>
    <mergeCell ref="J265:N266"/>
    <mergeCell ref="T265:U265"/>
    <mergeCell ref="V265:X265"/>
    <mergeCell ref="AH265:AK265"/>
    <mergeCell ref="AN265:AR265"/>
    <mergeCell ref="T266:U266"/>
    <mergeCell ref="V266:Y266"/>
    <mergeCell ref="Z266:AC266"/>
    <mergeCell ref="AD266:AG266"/>
    <mergeCell ref="V272:Y272"/>
    <mergeCell ref="Z272:AC272"/>
    <mergeCell ref="AD272:AG272"/>
    <mergeCell ref="AH272:AK272"/>
    <mergeCell ref="AL272:AM272"/>
    <mergeCell ref="AN272:AR272"/>
    <mergeCell ref="AH270:AK270"/>
    <mergeCell ref="AL270:AM270"/>
    <mergeCell ref="AN270:AR270"/>
    <mergeCell ref="B271:I272"/>
    <mergeCell ref="J271:N272"/>
    <mergeCell ref="T271:U271"/>
    <mergeCell ref="V271:X271"/>
    <mergeCell ref="AH271:AK271"/>
    <mergeCell ref="AN271:AR271"/>
    <mergeCell ref="T272:U272"/>
    <mergeCell ref="B269:I270"/>
    <mergeCell ref="J269:N270"/>
    <mergeCell ref="T269:U269"/>
    <mergeCell ref="V269:X269"/>
    <mergeCell ref="AH269:AK269"/>
    <mergeCell ref="AN269:AR269"/>
    <mergeCell ref="T270:U270"/>
    <mergeCell ref="V270:Y270"/>
    <mergeCell ref="Z270:AC270"/>
    <mergeCell ref="AD270:AG270"/>
    <mergeCell ref="V276:Y276"/>
    <mergeCell ref="Z276:AC276"/>
    <mergeCell ref="AD276:AG276"/>
    <mergeCell ref="AH276:AK276"/>
    <mergeCell ref="AL276:AM276"/>
    <mergeCell ref="AN276:AR276"/>
    <mergeCell ref="AH274:AK274"/>
    <mergeCell ref="AL274:AM274"/>
    <mergeCell ref="AN274:AR274"/>
    <mergeCell ref="B275:I276"/>
    <mergeCell ref="J275:N276"/>
    <mergeCell ref="T275:U275"/>
    <mergeCell ref="V275:X275"/>
    <mergeCell ref="AH275:AK275"/>
    <mergeCell ref="AN275:AR275"/>
    <mergeCell ref="T276:U276"/>
    <mergeCell ref="B273:I274"/>
    <mergeCell ref="J273:N274"/>
    <mergeCell ref="T273:U273"/>
    <mergeCell ref="V273:X273"/>
    <mergeCell ref="AH273:AK273"/>
    <mergeCell ref="AN273:AR273"/>
    <mergeCell ref="T274:U274"/>
    <mergeCell ref="V274:Y274"/>
    <mergeCell ref="Z274:AC274"/>
    <mergeCell ref="AD274:AG274"/>
    <mergeCell ref="V280:Y280"/>
    <mergeCell ref="Z280:AC280"/>
    <mergeCell ref="AD280:AG280"/>
    <mergeCell ref="AH280:AK280"/>
    <mergeCell ref="AL280:AM280"/>
    <mergeCell ref="AN280:AR280"/>
    <mergeCell ref="AH278:AK278"/>
    <mergeCell ref="AL278:AM278"/>
    <mergeCell ref="AN278:AR278"/>
    <mergeCell ref="B279:I280"/>
    <mergeCell ref="J279:N280"/>
    <mergeCell ref="T279:U279"/>
    <mergeCell ref="V279:X279"/>
    <mergeCell ref="AH279:AK279"/>
    <mergeCell ref="AN279:AR279"/>
    <mergeCell ref="T280:U280"/>
    <mergeCell ref="B277:I278"/>
    <mergeCell ref="J277:N278"/>
    <mergeCell ref="T277:U277"/>
    <mergeCell ref="V277:X277"/>
    <mergeCell ref="AH277:AK277"/>
    <mergeCell ref="AN277:AR277"/>
    <mergeCell ref="T278:U278"/>
    <mergeCell ref="V278:Y278"/>
    <mergeCell ref="Z278:AC278"/>
    <mergeCell ref="AD278:AG278"/>
    <mergeCell ref="B283:E285"/>
    <mergeCell ref="F283:N285"/>
    <mergeCell ref="O283:U285"/>
    <mergeCell ref="V283:Y283"/>
    <mergeCell ref="AH283:AK283"/>
    <mergeCell ref="AN283:AR283"/>
    <mergeCell ref="V285:Y285"/>
    <mergeCell ref="AH285:AK285"/>
    <mergeCell ref="AN285:AR285"/>
    <mergeCell ref="AD285:AG285"/>
    <mergeCell ref="B281:I282"/>
    <mergeCell ref="J281:N282"/>
    <mergeCell ref="T281:U281"/>
    <mergeCell ref="V281:X281"/>
    <mergeCell ref="AH281:AK281"/>
    <mergeCell ref="AN281:AR281"/>
    <mergeCell ref="T282:U282"/>
    <mergeCell ref="V282:Y282"/>
    <mergeCell ref="Z282:AC282"/>
    <mergeCell ref="AD282:AG282"/>
    <mergeCell ref="M299:N299"/>
    <mergeCell ref="O299:T299"/>
    <mergeCell ref="AN299:AO301"/>
    <mergeCell ref="AP299:AQ301"/>
    <mergeCell ref="AR299:AS301"/>
    <mergeCell ref="J300:J302"/>
    <mergeCell ref="K300:K302"/>
    <mergeCell ref="L300:L302"/>
    <mergeCell ref="M300:M302"/>
    <mergeCell ref="N300:N302"/>
    <mergeCell ref="O300:O302"/>
    <mergeCell ref="P300:P302"/>
    <mergeCell ref="AL299:AM301"/>
    <mergeCell ref="AN286:AR286"/>
    <mergeCell ref="AH282:AK282"/>
    <mergeCell ref="AL282:AM282"/>
    <mergeCell ref="AN282:AR282"/>
    <mergeCell ref="Q300:Q302"/>
    <mergeCell ref="R300:R302"/>
    <mergeCell ref="W300:W302"/>
    <mergeCell ref="V300:V302"/>
    <mergeCell ref="Z285:AC285"/>
    <mergeCell ref="Y303:AH303"/>
    <mergeCell ref="AL303:AM303"/>
    <mergeCell ref="U299:W299"/>
    <mergeCell ref="T309:U309"/>
    <mergeCell ref="B308:I309"/>
    <mergeCell ref="J308:N309"/>
    <mergeCell ref="T308:U308"/>
    <mergeCell ref="V308:X308"/>
    <mergeCell ref="AH308:AK308"/>
    <mergeCell ref="AN308:AR308"/>
    <mergeCell ref="AN306:AR306"/>
    <mergeCell ref="T307:U307"/>
    <mergeCell ref="V307:Y307"/>
    <mergeCell ref="Z307:AC307"/>
    <mergeCell ref="AD307:AG307"/>
    <mergeCell ref="AN309:AR309"/>
    <mergeCell ref="AH307:AK307"/>
    <mergeCell ref="AL307:AM307"/>
    <mergeCell ref="AN307:AR307"/>
    <mergeCell ref="AN304:AS304"/>
    <mergeCell ref="AN305:AS305"/>
    <mergeCell ref="B303:I305"/>
    <mergeCell ref="J303:N305"/>
    <mergeCell ref="O303:U305"/>
    <mergeCell ref="AN303:AS303"/>
    <mergeCell ref="V304:Y305"/>
    <mergeCell ref="Z304:AC305"/>
    <mergeCell ref="S300:S302"/>
    <mergeCell ref="T300:T302"/>
    <mergeCell ref="U300:U302"/>
    <mergeCell ref="B299:I302"/>
    <mergeCell ref="J299:K299"/>
    <mergeCell ref="AD304:AG305"/>
    <mergeCell ref="AH304:AK305"/>
    <mergeCell ref="AL304:AM305"/>
    <mergeCell ref="B306:I307"/>
    <mergeCell ref="J306:N307"/>
    <mergeCell ref="T306:U306"/>
    <mergeCell ref="V306:X306"/>
    <mergeCell ref="AH306:AK306"/>
    <mergeCell ref="AN311:AR311"/>
    <mergeCell ref="B312:I313"/>
    <mergeCell ref="J312:N313"/>
    <mergeCell ref="T312:U312"/>
    <mergeCell ref="V312:X312"/>
    <mergeCell ref="AH312:AK312"/>
    <mergeCell ref="AN312:AR312"/>
    <mergeCell ref="V313:Y313"/>
    <mergeCell ref="Z313:AC313"/>
    <mergeCell ref="AD313:AG313"/>
    <mergeCell ref="V309:Y309"/>
    <mergeCell ref="Z309:AC309"/>
    <mergeCell ref="AD309:AG309"/>
    <mergeCell ref="AH309:AK309"/>
    <mergeCell ref="AL309:AM309"/>
    <mergeCell ref="T313:U313"/>
    <mergeCell ref="B310:I311"/>
    <mergeCell ref="J310:N311"/>
    <mergeCell ref="T310:U310"/>
    <mergeCell ref="V310:X310"/>
    <mergeCell ref="AH310:AK310"/>
    <mergeCell ref="AN310:AR310"/>
    <mergeCell ref="T311:U311"/>
    <mergeCell ref="V311:Y311"/>
    <mergeCell ref="AN314:AR314"/>
    <mergeCell ref="T315:U315"/>
    <mergeCell ref="V315:Y315"/>
    <mergeCell ref="Z315:AC315"/>
    <mergeCell ref="AD315:AG315"/>
    <mergeCell ref="AL317:AM317"/>
    <mergeCell ref="J316:N317"/>
    <mergeCell ref="T316:U316"/>
    <mergeCell ref="V316:X316"/>
    <mergeCell ref="AH316:AK316"/>
    <mergeCell ref="AN316:AR316"/>
    <mergeCell ref="Z311:AC311"/>
    <mergeCell ref="AD311:AG311"/>
    <mergeCell ref="AN313:AR313"/>
    <mergeCell ref="AH311:AK311"/>
    <mergeCell ref="AL311:AM311"/>
    <mergeCell ref="B314:I315"/>
    <mergeCell ref="J314:N315"/>
    <mergeCell ref="T314:U314"/>
    <mergeCell ref="V314:X314"/>
    <mergeCell ref="AH314:AK314"/>
    <mergeCell ref="AN317:AR317"/>
    <mergeCell ref="AH315:AK315"/>
    <mergeCell ref="AL315:AM315"/>
    <mergeCell ref="AN315:AR315"/>
    <mergeCell ref="B316:I317"/>
    <mergeCell ref="AH313:AK313"/>
    <mergeCell ref="AL313:AM313"/>
    <mergeCell ref="AN324:AR324"/>
    <mergeCell ref="B322:I323"/>
    <mergeCell ref="AH321:AK321"/>
    <mergeCell ref="AL321:AM321"/>
    <mergeCell ref="T317:U317"/>
    <mergeCell ref="V317:Y317"/>
    <mergeCell ref="Z317:AC317"/>
    <mergeCell ref="AD317:AG317"/>
    <mergeCell ref="AH317:AK317"/>
    <mergeCell ref="J320:N321"/>
    <mergeCell ref="T320:U320"/>
    <mergeCell ref="V320:X320"/>
    <mergeCell ref="AH320:AK320"/>
    <mergeCell ref="AN320:AR320"/>
    <mergeCell ref="AH322:AK322"/>
    <mergeCell ref="AN322:AR322"/>
    <mergeCell ref="T323:U323"/>
    <mergeCell ref="V323:Y323"/>
    <mergeCell ref="Z323:AC323"/>
    <mergeCell ref="AD323:AG323"/>
    <mergeCell ref="AL340:AM342"/>
    <mergeCell ref="B318:I319"/>
    <mergeCell ref="J318:N319"/>
    <mergeCell ref="T318:U318"/>
    <mergeCell ref="V318:X318"/>
    <mergeCell ref="AH318:AK318"/>
    <mergeCell ref="AN321:AR321"/>
    <mergeCell ref="AH319:AK319"/>
    <mergeCell ref="AL319:AM319"/>
    <mergeCell ref="AN319:AR319"/>
    <mergeCell ref="B320:I321"/>
    <mergeCell ref="T319:U319"/>
    <mergeCell ref="V319:Y319"/>
    <mergeCell ref="Z319:AC319"/>
    <mergeCell ref="AD319:AG319"/>
    <mergeCell ref="Q341:Q343"/>
    <mergeCell ref="R341:R343"/>
    <mergeCell ref="W341:W343"/>
    <mergeCell ref="S341:S343"/>
    <mergeCell ref="T341:T343"/>
    <mergeCell ref="U341:U343"/>
    <mergeCell ref="B340:I343"/>
    <mergeCell ref="J340:K340"/>
    <mergeCell ref="M340:N340"/>
    <mergeCell ref="Z326:AC326"/>
    <mergeCell ref="T321:U321"/>
    <mergeCell ref="AN327:AR327"/>
    <mergeCell ref="AH323:AK323"/>
    <mergeCell ref="AL323:AM323"/>
    <mergeCell ref="AN323:AR323"/>
    <mergeCell ref="AN318:AR318"/>
    <mergeCell ref="B324:E326"/>
    <mergeCell ref="O340:T340"/>
    <mergeCell ref="J341:J343"/>
    <mergeCell ref="K341:K343"/>
    <mergeCell ref="L341:L343"/>
    <mergeCell ref="M341:M343"/>
    <mergeCell ref="N341:N343"/>
    <mergeCell ref="O341:O343"/>
    <mergeCell ref="P341:P343"/>
    <mergeCell ref="U340:W340"/>
    <mergeCell ref="J322:N323"/>
    <mergeCell ref="T322:U322"/>
    <mergeCell ref="V322:X322"/>
    <mergeCell ref="V341:V343"/>
    <mergeCell ref="V350:Y350"/>
    <mergeCell ref="Z350:AC350"/>
    <mergeCell ref="AD350:AG350"/>
    <mergeCell ref="AH350:AK350"/>
    <mergeCell ref="V345:Y346"/>
    <mergeCell ref="Z345:AC346"/>
    <mergeCell ref="AD345:AG346"/>
    <mergeCell ref="AH345:AK346"/>
    <mergeCell ref="F324:N326"/>
    <mergeCell ref="O324:U326"/>
    <mergeCell ref="V324:Y324"/>
    <mergeCell ref="AH324:AK324"/>
    <mergeCell ref="AL350:AM350"/>
    <mergeCell ref="T350:U350"/>
    <mergeCell ref="Y344:AH344"/>
    <mergeCell ref="AL344:AM344"/>
    <mergeCell ref="AH348:AK348"/>
    <mergeCell ref="AL348:AM348"/>
    <mergeCell ref="B349:I350"/>
    <mergeCell ref="J349:N350"/>
    <mergeCell ref="T349:U349"/>
    <mergeCell ref="V349:X349"/>
    <mergeCell ref="AH349:AK349"/>
    <mergeCell ref="AN349:AR349"/>
    <mergeCell ref="B347:I348"/>
    <mergeCell ref="J347:N348"/>
    <mergeCell ref="T347:U347"/>
    <mergeCell ref="V347:X347"/>
    <mergeCell ref="AH347:AK347"/>
    <mergeCell ref="AN347:AR347"/>
    <mergeCell ref="T348:U348"/>
    <mergeCell ref="V348:Y348"/>
    <mergeCell ref="Z348:AC348"/>
    <mergeCell ref="AD348:AG348"/>
    <mergeCell ref="B344:I346"/>
    <mergeCell ref="J344:N346"/>
    <mergeCell ref="O344:U346"/>
    <mergeCell ref="AN344:AS344"/>
    <mergeCell ref="AL345:AM346"/>
    <mergeCell ref="AN345:AS345"/>
    <mergeCell ref="AN346:AS346"/>
    <mergeCell ref="V354:Y354"/>
    <mergeCell ref="Z354:AC354"/>
    <mergeCell ref="AD354:AG354"/>
    <mergeCell ref="AH354:AK354"/>
    <mergeCell ref="AL354:AM354"/>
    <mergeCell ref="AN354:AR354"/>
    <mergeCell ref="AH352:AK352"/>
    <mergeCell ref="AL352:AM352"/>
    <mergeCell ref="AN352:AR352"/>
    <mergeCell ref="B353:I354"/>
    <mergeCell ref="J353:N354"/>
    <mergeCell ref="T353:U353"/>
    <mergeCell ref="V353:X353"/>
    <mergeCell ref="AH353:AK353"/>
    <mergeCell ref="AN353:AR353"/>
    <mergeCell ref="T354:U354"/>
    <mergeCell ref="B351:I352"/>
    <mergeCell ref="J351:N352"/>
    <mergeCell ref="T351:U351"/>
    <mergeCell ref="V351:X351"/>
    <mergeCell ref="AH351:AK351"/>
    <mergeCell ref="AN351:AR351"/>
    <mergeCell ref="T352:U352"/>
    <mergeCell ref="V352:Y352"/>
    <mergeCell ref="Z352:AC352"/>
    <mergeCell ref="AD352:AG352"/>
    <mergeCell ref="V358:Y358"/>
    <mergeCell ref="Z358:AC358"/>
    <mergeCell ref="AD358:AG358"/>
    <mergeCell ref="AH358:AK358"/>
    <mergeCell ref="AL358:AM358"/>
    <mergeCell ref="AN358:AR358"/>
    <mergeCell ref="AH356:AK356"/>
    <mergeCell ref="AL356:AM356"/>
    <mergeCell ref="AN356:AR356"/>
    <mergeCell ref="B357:I358"/>
    <mergeCell ref="J357:N358"/>
    <mergeCell ref="T357:U357"/>
    <mergeCell ref="V357:X357"/>
    <mergeCell ref="AH357:AK357"/>
    <mergeCell ref="AN357:AR357"/>
    <mergeCell ref="T358:U358"/>
    <mergeCell ref="B355:I356"/>
    <mergeCell ref="J355:N356"/>
    <mergeCell ref="T355:U355"/>
    <mergeCell ref="V355:X355"/>
    <mergeCell ref="AH355:AK355"/>
    <mergeCell ref="AN355:AR355"/>
    <mergeCell ref="T356:U356"/>
    <mergeCell ref="V356:Y356"/>
    <mergeCell ref="Z356:AC356"/>
    <mergeCell ref="AD356:AG356"/>
    <mergeCell ref="V362:Y362"/>
    <mergeCell ref="Z362:AC362"/>
    <mergeCell ref="AD362:AG362"/>
    <mergeCell ref="AH362:AK362"/>
    <mergeCell ref="AL362:AM362"/>
    <mergeCell ref="AN362:AR362"/>
    <mergeCell ref="AH360:AK360"/>
    <mergeCell ref="AL360:AM360"/>
    <mergeCell ref="AN360:AR360"/>
    <mergeCell ref="B361:I362"/>
    <mergeCell ref="J361:N362"/>
    <mergeCell ref="T361:U361"/>
    <mergeCell ref="V361:X361"/>
    <mergeCell ref="AH361:AK361"/>
    <mergeCell ref="AN361:AR361"/>
    <mergeCell ref="T362:U362"/>
    <mergeCell ref="B359:I360"/>
    <mergeCell ref="J359:N360"/>
    <mergeCell ref="T359:U359"/>
    <mergeCell ref="V359:X359"/>
    <mergeCell ref="AH359:AK359"/>
    <mergeCell ref="AN359:AR359"/>
    <mergeCell ref="T360:U360"/>
    <mergeCell ref="V360:Y360"/>
    <mergeCell ref="Z360:AC360"/>
    <mergeCell ref="AD360:AG360"/>
    <mergeCell ref="B365:E367"/>
    <mergeCell ref="F365:N367"/>
    <mergeCell ref="O365:U367"/>
    <mergeCell ref="V365:Y365"/>
    <mergeCell ref="AH365:AK365"/>
    <mergeCell ref="AN365:AR365"/>
    <mergeCell ref="V367:Y367"/>
    <mergeCell ref="AH367:AK367"/>
    <mergeCell ref="AN367:AR367"/>
    <mergeCell ref="AD367:AG367"/>
    <mergeCell ref="B363:I364"/>
    <mergeCell ref="J363:N364"/>
    <mergeCell ref="T363:U363"/>
    <mergeCell ref="V363:X363"/>
    <mergeCell ref="AH363:AK363"/>
    <mergeCell ref="AN363:AR363"/>
    <mergeCell ref="T364:U364"/>
    <mergeCell ref="V364:Y364"/>
    <mergeCell ref="Z364:AC364"/>
    <mergeCell ref="AD364:AG364"/>
    <mergeCell ref="M381:N381"/>
    <mergeCell ref="O381:T381"/>
    <mergeCell ref="AN381:AO383"/>
    <mergeCell ref="AP381:AQ383"/>
    <mergeCell ref="AR381:AS383"/>
    <mergeCell ref="J382:J384"/>
    <mergeCell ref="K382:K384"/>
    <mergeCell ref="L382:L384"/>
    <mergeCell ref="M382:M384"/>
    <mergeCell ref="N382:N384"/>
    <mergeCell ref="O382:O384"/>
    <mergeCell ref="P382:P384"/>
    <mergeCell ref="AL381:AM383"/>
    <mergeCell ref="AN368:AR368"/>
    <mergeCell ref="AH364:AK364"/>
    <mergeCell ref="AL364:AM364"/>
    <mergeCell ref="AN364:AR364"/>
    <mergeCell ref="Q382:Q384"/>
    <mergeCell ref="R382:R384"/>
    <mergeCell ref="W382:W384"/>
    <mergeCell ref="V382:V384"/>
    <mergeCell ref="Z367:AC367"/>
    <mergeCell ref="Y385:AH385"/>
    <mergeCell ref="AL385:AM385"/>
    <mergeCell ref="U381:W381"/>
    <mergeCell ref="T391:U391"/>
    <mergeCell ref="B390:I391"/>
    <mergeCell ref="J390:N391"/>
    <mergeCell ref="T390:U390"/>
    <mergeCell ref="V390:X390"/>
    <mergeCell ref="AH390:AK390"/>
    <mergeCell ref="AN390:AR390"/>
    <mergeCell ref="AN388:AR388"/>
    <mergeCell ref="T389:U389"/>
    <mergeCell ref="V389:Y389"/>
    <mergeCell ref="Z389:AC389"/>
    <mergeCell ref="AD389:AG389"/>
    <mergeCell ref="AN391:AR391"/>
    <mergeCell ref="AH389:AK389"/>
    <mergeCell ref="AL389:AM389"/>
    <mergeCell ref="AN389:AR389"/>
    <mergeCell ref="AN386:AS386"/>
    <mergeCell ref="AN387:AS387"/>
    <mergeCell ref="B385:I387"/>
    <mergeCell ref="J385:N387"/>
    <mergeCell ref="O385:U387"/>
    <mergeCell ref="AN385:AS385"/>
    <mergeCell ref="V386:Y387"/>
    <mergeCell ref="Z386:AC387"/>
    <mergeCell ref="S382:S384"/>
    <mergeCell ref="T382:T384"/>
    <mergeCell ref="U382:U384"/>
    <mergeCell ref="B381:I384"/>
    <mergeCell ref="J381:K381"/>
    <mergeCell ref="AD386:AG387"/>
    <mergeCell ref="AH386:AK387"/>
    <mergeCell ref="AL386:AM387"/>
    <mergeCell ref="B388:I389"/>
    <mergeCell ref="J388:N389"/>
    <mergeCell ref="T388:U388"/>
    <mergeCell ref="V388:X388"/>
    <mergeCell ref="AH388:AK388"/>
    <mergeCell ref="AN393:AR393"/>
    <mergeCell ref="B394:I395"/>
    <mergeCell ref="J394:N395"/>
    <mergeCell ref="T394:U394"/>
    <mergeCell ref="V394:X394"/>
    <mergeCell ref="AH394:AK394"/>
    <mergeCell ref="AN394:AR394"/>
    <mergeCell ref="V395:Y395"/>
    <mergeCell ref="Z395:AC395"/>
    <mergeCell ref="AD395:AG395"/>
    <mergeCell ref="V391:Y391"/>
    <mergeCell ref="Z391:AC391"/>
    <mergeCell ref="AD391:AG391"/>
    <mergeCell ref="AH391:AK391"/>
    <mergeCell ref="AL391:AM391"/>
    <mergeCell ref="T395:U395"/>
    <mergeCell ref="B392:I393"/>
    <mergeCell ref="J392:N393"/>
    <mergeCell ref="T392:U392"/>
    <mergeCell ref="V392:X392"/>
    <mergeCell ref="AH392:AK392"/>
    <mergeCell ref="AN392:AR392"/>
    <mergeCell ref="T393:U393"/>
    <mergeCell ref="V393:Y393"/>
    <mergeCell ref="Z393:AC393"/>
    <mergeCell ref="AD393:AG393"/>
    <mergeCell ref="AN395:AR395"/>
    <mergeCell ref="AH393:AK393"/>
    <mergeCell ref="AL393:AM393"/>
    <mergeCell ref="B396:I397"/>
    <mergeCell ref="J396:N397"/>
    <mergeCell ref="T396:U396"/>
    <mergeCell ref="V396:X396"/>
    <mergeCell ref="AH396:AK396"/>
    <mergeCell ref="AN399:AR399"/>
    <mergeCell ref="AH397:AK397"/>
    <mergeCell ref="AL397:AM397"/>
    <mergeCell ref="AN397:AR397"/>
    <mergeCell ref="B398:I399"/>
    <mergeCell ref="AH395:AK395"/>
    <mergeCell ref="AL395:AM395"/>
    <mergeCell ref="V403:Y403"/>
    <mergeCell ref="Z403:AC403"/>
    <mergeCell ref="AD403:AG403"/>
    <mergeCell ref="AH403:AK403"/>
    <mergeCell ref="AL403:AM403"/>
    <mergeCell ref="T399:U399"/>
    <mergeCell ref="V399:Y399"/>
    <mergeCell ref="Z399:AC399"/>
    <mergeCell ref="AD399:AG399"/>
    <mergeCell ref="AH399:AK399"/>
    <mergeCell ref="J402:N403"/>
    <mergeCell ref="T402:U402"/>
    <mergeCell ref="V402:X402"/>
    <mergeCell ref="AH402:AK402"/>
    <mergeCell ref="AN402:AR402"/>
    <mergeCell ref="AN396:AR396"/>
    <mergeCell ref="T397:U397"/>
    <mergeCell ref="V397:Y397"/>
    <mergeCell ref="Z397:AC397"/>
    <mergeCell ref="AD397:AG397"/>
    <mergeCell ref="AL399:AM399"/>
    <mergeCell ref="J398:N399"/>
    <mergeCell ref="T398:U398"/>
    <mergeCell ref="V398:X398"/>
    <mergeCell ref="AH398:AK398"/>
    <mergeCell ref="AN398:AR398"/>
    <mergeCell ref="B400:I401"/>
    <mergeCell ref="J400:N401"/>
    <mergeCell ref="T400:U400"/>
    <mergeCell ref="V400:X400"/>
    <mergeCell ref="AH400:AK400"/>
    <mergeCell ref="AN403:AR403"/>
    <mergeCell ref="AH401:AK401"/>
    <mergeCell ref="AL401:AM401"/>
    <mergeCell ref="AN401:AR401"/>
    <mergeCell ref="B402:I403"/>
    <mergeCell ref="T401:U401"/>
    <mergeCell ref="V401:Y401"/>
    <mergeCell ref="Z401:AC401"/>
    <mergeCell ref="AD401:AG401"/>
    <mergeCell ref="Q423:Q425"/>
    <mergeCell ref="R423:R425"/>
    <mergeCell ref="W423:W425"/>
    <mergeCell ref="V423:V425"/>
    <mergeCell ref="Z408:AC408"/>
    <mergeCell ref="T403:U403"/>
    <mergeCell ref="AN409:AR409"/>
    <mergeCell ref="AH405:AK405"/>
    <mergeCell ref="AL405:AM405"/>
    <mergeCell ref="AN405:AR405"/>
    <mergeCell ref="AN400:AR400"/>
    <mergeCell ref="B406:E408"/>
    <mergeCell ref="F406:N408"/>
    <mergeCell ref="O406:U408"/>
    <mergeCell ref="V406:Y406"/>
    <mergeCell ref="AH406:AK406"/>
    <mergeCell ref="AN406:AR406"/>
    <mergeCell ref="V408:Y408"/>
    <mergeCell ref="AD408:AG408"/>
    <mergeCell ref="AH408:AK408"/>
    <mergeCell ref="AN408:AR408"/>
    <mergeCell ref="B404:I405"/>
    <mergeCell ref="J404:N405"/>
    <mergeCell ref="T404:U404"/>
    <mergeCell ref="V404:X404"/>
    <mergeCell ref="AH404:AK404"/>
    <mergeCell ref="AN404:AR404"/>
    <mergeCell ref="T405:U405"/>
    <mergeCell ref="V405:Y405"/>
    <mergeCell ref="Z405:AC405"/>
    <mergeCell ref="AD405:AG405"/>
    <mergeCell ref="AN426:AS426"/>
    <mergeCell ref="V427:Y428"/>
    <mergeCell ref="Z427:AC428"/>
    <mergeCell ref="AD427:AG428"/>
    <mergeCell ref="AH427:AK428"/>
    <mergeCell ref="AL427:AM428"/>
    <mergeCell ref="AN427:AS427"/>
    <mergeCell ref="AN428:AS428"/>
    <mergeCell ref="B426:I428"/>
    <mergeCell ref="J426:N428"/>
    <mergeCell ref="O426:U428"/>
    <mergeCell ref="S423:S425"/>
    <mergeCell ref="T423:T425"/>
    <mergeCell ref="U423:U425"/>
    <mergeCell ref="B422:I425"/>
    <mergeCell ref="J422:K422"/>
    <mergeCell ref="M422:N422"/>
    <mergeCell ref="O422:T422"/>
    <mergeCell ref="AN422:AO424"/>
    <mergeCell ref="AP422:AQ424"/>
    <mergeCell ref="AR422:AS424"/>
    <mergeCell ref="J423:J425"/>
    <mergeCell ref="K423:K425"/>
    <mergeCell ref="L423:L425"/>
    <mergeCell ref="M423:M425"/>
    <mergeCell ref="N423:N425"/>
    <mergeCell ref="O423:O425"/>
    <mergeCell ref="P423:P425"/>
    <mergeCell ref="U422:W422"/>
    <mergeCell ref="AL422:AM424"/>
    <mergeCell ref="V432:Y432"/>
    <mergeCell ref="Z432:AC432"/>
    <mergeCell ref="AD432:AG432"/>
    <mergeCell ref="AH432:AK432"/>
    <mergeCell ref="AL432:AM432"/>
    <mergeCell ref="T432:U432"/>
    <mergeCell ref="Y426:AH426"/>
    <mergeCell ref="AL426:AM426"/>
    <mergeCell ref="AN432:AR432"/>
    <mergeCell ref="AH430:AK430"/>
    <mergeCell ref="AL430:AM430"/>
    <mergeCell ref="AN430:AR430"/>
    <mergeCell ref="B431:I432"/>
    <mergeCell ref="J431:N432"/>
    <mergeCell ref="T431:U431"/>
    <mergeCell ref="V431:X431"/>
    <mergeCell ref="AH431:AK431"/>
    <mergeCell ref="AN431:AR431"/>
    <mergeCell ref="B429:I430"/>
    <mergeCell ref="J429:N430"/>
    <mergeCell ref="T429:U429"/>
    <mergeCell ref="V429:X429"/>
    <mergeCell ref="AH429:AK429"/>
    <mergeCell ref="AN429:AR429"/>
    <mergeCell ref="T430:U430"/>
    <mergeCell ref="V430:Y430"/>
    <mergeCell ref="Z430:AC430"/>
    <mergeCell ref="AD430:AG430"/>
    <mergeCell ref="V436:Y436"/>
    <mergeCell ref="Z436:AC436"/>
    <mergeCell ref="AD436:AG436"/>
    <mergeCell ref="AH436:AK436"/>
    <mergeCell ref="AL436:AM436"/>
    <mergeCell ref="AN436:AR436"/>
    <mergeCell ref="AH434:AK434"/>
    <mergeCell ref="AL434:AM434"/>
    <mergeCell ref="AN434:AR434"/>
    <mergeCell ref="B435:I436"/>
    <mergeCell ref="J435:N436"/>
    <mergeCell ref="T435:U435"/>
    <mergeCell ref="V435:X435"/>
    <mergeCell ref="AH435:AK435"/>
    <mergeCell ref="AN435:AR435"/>
    <mergeCell ref="T436:U436"/>
    <mergeCell ref="B433:I434"/>
    <mergeCell ref="J433:N434"/>
    <mergeCell ref="T433:U433"/>
    <mergeCell ref="V433:X433"/>
    <mergeCell ref="AH433:AK433"/>
    <mergeCell ref="AN433:AR433"/>
    <mergeCell ref="T434:U434"/>
    <mergeCell ref="V434:Y434"/>
    <mergeCell ref="Z434:AC434"/>
    <mergeCell ref="AD434:AG434"/>
    <mergeCell ref="V440:Y440"/>
    <mergeCell ref="Z440:AC440"/>
    <mergeCell ref="AD440:AG440"/>
    <mergeCell ref="AH440:AK440"/>
    <mergeCell ref="AL440:AM440"/>
    <mergeCell ref="AN440:AR440"/>
    <mergeCell ref="AH438:AK438"/>
    <mergeCell ref="AL438:AM438"/>
    <mergeCell ref="AN438:AR438"/>
    <mergeCell ref="B439:I440"/>
    <mergeCell ref="J439:N440"/>
    <mergeCell ref="T439:U439"/>
    <mergeCell ref="V439:X439"/>
    <mergeCell ref="AH439:AK439"/>
    <mergeCell ref="AN439:AR439"/>
    <mergeCell ref="T440:U440"/>
    <mergeCell ref="B437:I438"/>
    <mergeCell ref="J437:N438"/>
    <mergeCell ref="T437:U437"/>
    <mergeCell ref="V437:X437"/>
    <mergeCell ref="AH437:AK437"/>
    <mergeCell ref="AN437:AR437"/>
    <mergeCell ref="T438:U438"/>
    <mergeCell ref="V438:Y438"/>
    <mergeCell ref="Z438:AC438"/>
    <mergeCell ref="AD438:AG438"/>
    <mergeCell ref="V444:Y444"/>
    <mergeCell ref="Z444:AC444"/>
    <mergeCell ref="AD444:AG444"/>
    <mergeCell ref="AH444:AK444"/>
    <mergeCell ref="AL444:AM444"/>
    <mergeCell ref="AN444:AR444"/>
    <mergeCell ref="AH442:AK442"/>
    <mergeCell ref="AL442:AM442"/>
    <mergeCell ref="AN442:AR442"/>
    <mergeCell ref="B443:I444"/>
    <mergeCell ref="J443:N444"/>
    <mergeCell ref="T443:U443"/>
    <mergeCell ref="V443:X443"/>
    <mergeCell ref="AH443:AK443"/>
    <mergeCell ref="AN443:AR443"/>
    <mergeCell ref="T444:U444"/>
    <mergeCell ref="B441:I442"/>
    <mergeCell ref="J441:N442"/>
    <mergeCell ref="T441:U441"/>
    <mergeCell ref="V441:X441"/>
    <mergeCell ref="AH441:AK441"/>
    <mergeCell ref="AN441:AR441"/>
    <mergeCell ref="T442:U442"/>
    <mergeCell ref="V442:Y442"/>
    <mergeCell ref="Z442:AC442"/>
    <mergeCell ref="AD442:AG442"/>
    <mergeCell ref="AN450:AR450"/>
    <mergeCell ref="AH446:AK446"/>
    <mergeCell ref="AL446:AM446"/>
    <mergeCell ref="AN446:AR446"/>
    <mergeCell ref="Q464:Q466"/>
    <mergeCell ref="R464:R466"/>
    <mergeCell ref="W464:W466"/>
    <mergeCell ref="V464:V466"/>
    <mergeCell ref="Z449:AC449"/>
    <mergeCell ref="B447:E449"/>
    <mergeCell ref="F447:N449"/>
    <mergeCell ref="O447:U449"/>
    <mergeCell ref="V447:Y447"/>
    <mergeCell ref="AH447:AK447"/>
    <mergeCell ref="AN447:AR447"/>
    <mergeCell ref="V449:Y449"/>
    <mergeCell ref="AH449:AK449"/>
    <mergeCell ref="AN449:AR449"/>
    <mergeCell ref="AD449:AG449"/>
    <mergeCell ref="B445:I446"/>
    <mergeCell ref="J445:N446"/>
    <mergeCell ref="T445:U445"/>
    <mergeCell ref="V445:X445"/>
    <mergeCell ref="AH445:AK445"/>
    <mergeCell ref="AN445:AR445"/>
    <mergeCell ref="T446:U446"/>
    <mergeCell ref="V446:Y446"/>
    <mergeCell ref="Z446:AC446"/>
    <mergeCell ref="AD446:AG446"/>
    <mergeCell ref="O467:U469"/>
    <mergeCell ref="S464:S466"/>
    <mergeCell ref="T464:T466"/>
    <mergeCell ref="U464:U466"/>
    <mergeCell ref="B463:I466"/>
    <mergeCell ref="J463:K463"/>
    <mergeCell ref="M463:N463"/>
    <mergeCell ref="O463:T463"/>
    <mergeCell ref="AN463:AO465"/>
    <mergeCell ref="AP463:AQ465"/>
    <mergeCell ref="AR463:AS465"/>
    <mergeCell ref="J464:J466"/>
    <mergeCell ref="K464:K466"/>
    <mergeCell ref="L464:L466"/>
    <mergeCell ref="M464:M466"/>
    <mergeCell ref="N464:N466"/>
    <mergeCell ref="O464:O466"/>
    <mergeCell ref="P464:P466"/>
    <mergeCell ref="AL463:AM465"/>
    <mergeCell ref="Y467:AH467"/>
    <mergeCell ref="U463:W463"/>
    <mergeCell ref="AN467:AS467"/>
    <mergeCell ref="V468:Y469"/>
    <mergeCell ref="Z468:AC469"/>
    <mergeCell ref="AD468:AG469"/>
    <mergeCell ref="AH468:AK469"/>
    <mergeCell ref="AL468:AM469"/>
    <mergeCell ref="AN468:AS468"/>
    <mergeCell ref="AN469:AS469"/>
    <mergeCell ref="AL467:AM467"/>
    <mergeCell ref="B467:I469"/>
    <mergeCell ref="J467:N469"/>
    <mergeCell ref="AL475:AM475"/>
    <mergeCell ref="AH471:AK471"/>
    <mergeCell ref="AL471:AM471"/>
    <mergeCell ref="AN471:AR471"/>
    <mergeCell ref="B472:I473"/>
    <mergeCell ref="J472:N473"/>
    <mergeCell ref="T472:U472"/>
    <mergeCell ref="V472:X472"/>
    <mergeCell ref="AH472:AK472"/>
    <mergeCell ref="AN472:AR472"/>
    <mergeCell ref="T473:U473"/>
    <mergeCell ref="B470:I471"/>
    <mergeCell ref="J470:N471"/>
    <mergeCell ref="T470:U470"/>
    <mergeCell ref="V470:X470"/>
    <mergeCell ref="AH470:AK470"/>
    <mergeCell ref="AN470:AR470"/>
    <mergeCell ref="T471:U471"/>
    <mergeCell ref="V471:Y471"/>
    <mergeCell ref="Z471:AC471"/>
    <mergeCell ref="AD471:AG471"/>
    <mergeCell ref="J484:N485"/>
    <mergeCell ref="B478:I479"/>
    <mergeCell ref="J478:N479"/>
    <mergeCell ref="T478:U478"/>
    <mergeCell ref="V473:Y473"/>
    <mergeCell ref="Z473:AC473"/>
    <mergeCell ref="AD473:AG473"/>
    <mergeCell ref="AH473:AK473"/>
    <mergeCell ref="AL473:AM473"/>
    <mergeCell ref="B476:I477"/>
    <mergeCell ref="J476:N477"/>
    <mergeCell ref="T476:U476"/>
    <mergeCell ref="AN476:AR476"/>
    <mergeCell ref="T477:U477"/>
    <mergeCell ref="B474:I475"/>
    <mergeCell ref="J474:N475"/>
    <mergeCell ref="T474:U474"/>
    <mergeCell ref="V474:X474"/>
    <mergeCell ref="AH474:AK474"/>
    <mergeCell ref="AN474:AR474"/>
    <mergeCell ref="AN473:AR473"/>
    <mergeCell ref="V478:X478"/>
    <mergeCell ref="AH478:AK478"/>
    <mergeCell ref="AN479:AR479"/>
    <mergeCell ref="V477:Y477"/>
    <mergeCell ref="Z477:AC477"/>
    <mergeCell ref="AD477:AG477"/>
    <mergeCell ref="T475:U475"/>
    <mergeCell ref="V475:Y475"/>
    <mergeCell ref="AL477:AM477"/>
    <mergeCell ref="AN477:AR477"/>
    <mergeCell ref="AH475:AK475"/>
    <mergeCell ref="AH476:AK476"/>
    <mergeCell ref="AN478:AR478"/>
    <mergeCell ref="T479:U479"/>
    <mergeCell ref="V479:Y479"/>
    <mergeCell ref="Z479:AC479"/>
    <mergeCell ref="AD479:AG479"/>
    <mergeCell ref="AH479:AK479"/>
    <mergeCell ref="AL479:AM479"/>
    <mergeCell ref="B488:E490"/>
    <mergeCell ref="F488:N490"/>
    <mergeCell ref="O488:U490"/>
    <mergeCell ref="V488:Y488"/>
    <mergeCell ref="AH488:AK488"/>
    <mergeCell ref="AN488:AR488"/>
    <mergeCell ref="V490:Y490"/>
    <mergeCell ref="Z490:AC490"/>
    <mergeCell ref="AD490:AG490"/>
    <mergeCell ref="B486:I487"/>
    <mergeCell ref="J486:N487"/>
    <mergeCell ref="T486:U486"/>
    <mergeCell ref="V486:X486"/>
    <mergeCell ref="AH486:AK486"/>
    <mergeCell ref="J482:N483"/>
    <mergeCell ref="T482:U482"/>
    <mergeCell ref="V482:X482"/>
    <mergeCell ref="AH482:AK482"/>
    <mergeCell ref="AH487:AK487"/>
    <mergeCell ref="AH484:AK484"/>
    <mergeCell ref="AN484:AR484"/>
    <mergeCell ref="T484:U484"/>
    <mergeCell ref="B484:I485"/>
    <mergeCell ref="B482:I483"/>
    <mergeCell ref="B480:I481"/>
    <mergeCell ref="AN486:AR486"/>
    <mergeCell ref="T487:U487"/>
    <mergeCell ref="AN914:AO916"/>
    <mergeCell ref="V915:V917"/>
    <mergeCell ref="W915:W917"/>
    <mergeCell ref="AN901:AR901"/>
    <mergeCell ref="AR504:AS506"/>
    <mergeCell ref="Y508:AH508"/>
    <mergeCell ref="AL508:AM508"/>
    <mergeCell ref="AN508:AS508"/>
    <mergeCell ref="V509:Y510"/>
    <mergeCell ref="Z509:AC510"/>
    <mergeCell ref="AN511:AR511"/>
    <mergeCell ref="T512:U512"/>
    <mergeCell ref="V512:Y512"/>
    <mergeCell ref="Z512:AC512"/>
    <mergeCell ref="AD512:AG512"/>
    <mergeCell ref="AD509:AG510"/>
    <mergeCell ref="AN510:AS510"/>
    <mergeCell ref="AN512:AR512"/>
    <mergeCell ref="T514:U514"/>
    <mergeCell ref="V514:Y514"/>
    <mergeCell ref="AN513:AR513"/>
    <mergeCell ref="AN522:AR522"/>
    <mergeCell ref="AH520:AK520"/>
    <mergeCell ref="AL520:AM520"/>
    <mergeCell ref="AN520:AR520"/>
    <mergeCell ref="V526:Y526"/>
    <mergeCell ref="J513:N514"/>
    <mergeCell ref="T513:U513"/>
    <mergeCell ref="V513:X513"/>
    <mergeCell ref="J480:N481"/>
    <mergeCell ref="T480:U480"/>
    <mergeCell ref="V480:X480"/>
    <mergeCell ref="AH480:AK480"/>
    <mergeCell ref="AN480:AR480"/>
    <mergeCell ref="T481:U481"/>
    <mergeCell ref="V481:Y481"/>
    <mergeCell ref="Z481:AC481"/>
    <mergeCell ref="AD481:AG481"/>
    <mergeCell ref="AN490:AR490"/>
    <mergeCell ref="AH490:AK490"/>
    <mergeCell ref="AL487:AM487"/>
    <mergeCell ref="AN487:AR487"/>
    <mergeCell ref="T485:U485"/>
    <mergeCell ref="V485:Y485"/>
    <mergeCell ref="Z485:AC485"/>
    <mergeCell ref="AD485:AG485"/>
    <mergeCell ref="AH485:AK485"/>
    <mergeCell ref="AL485:AM485"/>
    <mergeCell ref="AN485:AR485"/>
    <mergeCell ref="V487:Y487"/>
    <mergeCell ref="Z487:AC487"/>
    <mergeCell ref="AD487:AG487"/>
    <mergeCell ref="AH483:AK483"/>
    <mergeCell ref="AL483:AM483"/>
    <mergeCell ref="AN483:AR483"/>
    <mergeCell ref="V484:X484"/>
    <mergeCell ref="AH481:AK481"/>
    <mergeCell ref="AL481:AM481"/>
    <mergeCell ref="AN481:AR481"/>
    <mergeCell ref="AN482:AR482"/>
    <mergeCell ref="T483:U483"/>
    <mergeCell ref="L505:L507"/>
    <mergeCell ref="M505:M507"/>
    <mergeCell ref="AH509:AK510"/>
    <mergeCell ref="AL509:AM510"/>
    <mergeCell ref="AP504:AQ506"/>
    <mergeCell ref="N505:N507"/>
    <mergeCell ref="AN504:AO506"/>
    <mergeCell ref="B508:I510"/>
    <mergeCell ref="J508:N510"/>
    <mergeCell ref="O508:U510"/>
    <mergeCell ref="AH512:AK512"/>
    <mergeCell ref="AL512:AM512"/>
    <mergeCell ref="O505:O507"/>
    <mergeCell ref="T505:T507"/>
    <mergeCell ref="U505:U507"/>
    <mergeCell ref="AN509:AS509"/>
    <mergeCell ref="B504:I507"/>
    <mergeCell ref="J504:K504"/>
    <mergeCell ref="M504:N504"/>
    <mergeCell ref="B511:I512"/>
    <mergeCell ref="J511:N512"/>
    <mergeCell ref="T511:U511"/>
    <mergeCell ref="V511:X511"/>
    <mergeCell ref="AH511:AK511"/>
    <mergeCell ref="P505:P507"/>
    <mergeCell ref="Q505:Q507"/>
    <mergeCell ref="R505:R507"/>
    <mergeCell ref="S505:S507"/>
    <mergeCell ref="J505:J507"/>
    <mergeCell ref="K505:K507"/>
    <mergeCell ref="B515:I516"/>
    <mergeCell ref="J515:N516"/>
    <mergeCell ref="AL514:AM514"/>
    <mergeCell ref="AN514:AR514"/>
    <mergeCell ref="V518:Y518"/>
    <mergeCell ref="Z518:AC518"/>
    <mergeCell ref="AD518:AG518"/>
    <mergeCell ref="AH518:AK518"/>
    <mergeCell ref="AL518:AM518"/>
    <mergeCell ref="AN518:AR518"/>
    <mergeCell ref="B517:I518"/>
    <mergeCell ref="J517:N518"/>
    <mergeCell ref="T517:U517"/>
    <mergeCell ref="V517:X517"/>
    <mergeCell ref="AH517:AK517"/>
    <mergeCell ref="AN517:AR517"/>
    <mergeCell ref="T518:U518"/>
    <mergeCell ref="T515:U515"/>
    <mergeCell ref="V515:X515"/>
    <mergeCell ref="AH515:AK515"/>
    <mergeCell ref="AN515:AR515"/>
    <mergeCell ref="T516:U516"/>
    <mergeCell ref="V516:Y516"/>
    <mergeCell ref="Z516:AC516"/>
    <mergeCell ref="AD516:AG516"/>
    <mergeCell ref="AN516:AR516"/>
    <mergeCell ref="Z514:AC514"/>
    <mergeCell ref="AD514:AG514"/>
    <mergeCell ref="AH514:AK514"/>
    <mergeCell ref="AL516:AM516"/>
    <mergeCell ref="AH516:AK516"/>
    <mergeCell ref="B513:I514"/>
    <mergeCell ref="B521:I522"/>
    <mergeCell ref="J521:N522"/>
    <mergeCell ref="T521:U521"/>
    <mergeCell ref="V521:X521"/>
    <mergeCell ref="AH521:AK521"/>
    <mergeCell ref="AN521:AR521"/>
    <mergeCell ref="T522:U522"/>
    <mergeCell ref="B519:I520"/>
    <mergeCell ref="J519:N520"/>
    <mergeCell ref="T519:U519"/>
    <mergeCell ref="V519:X519"/>
    <mergeCell ref="AH519:AK519"/>
    <mergeCell ref="AN519:AR519"/>
    <mergeCell ref="T520:U520"/>
    <mergeCell ref="V520:Y520"/>
    <mergeCell ref="Z520:AC520"/>
    <mergeCell ref="AD520:AG520"/>
    <mergeCell ref="V522:Y522"/>
    <mergeCell ref="Z522:AC522"/>
    <mergeCell ref="AD522:AG522"/>
    <mergeCell ref="AH522:AK522"/>
    <mergeCell ref="AL522:AM522"/>
    <mergeCell ref="B525:I526"/>
    <mergeCell ref="J525:N526"/>
    <mergeCell ref="T525:U525"/>
    <mergeCell ref="V525:X525"/>
    <mergeCell ref="AH525:AK525"/>
    <mergeCell ref="AN525:AR525"/>
    <mergeCell ref="T526:U526"/>
    <mergeCell ref="B523:I524"/>
    <mergeCell ref="J523:N524"/>
    <mergeCell ref="T523:U523"/>
    <mergeCell ref="V523:X523"/>
    <mergeCell ref="AH523:AK523"/>
    <mergeCell ref="AN523:AR523"/>
    <mergeCell ref="T524:U524"/>
    <mergeCell ref="V524:Y524"/>
    <mergeCell ref="Z524:AC524"/>
    <mergeCell ref="AD524:AG524"/>
    <mergeCell ref="Z526:AC526"/>
    <mergeCell ref="AD526:AG526"/>
    <mergeCell ref="AH526:AK526"/>
    <mergeCell ref="AL526:AM526"/>
    <mergeCell ref="AN526:AR526"/>
    <mergeCell ref="AH524:AK524"/>
    <mergeCell ref="B529:E531"/>
    <mergeCell ref="F529:N531"/>
    <mergeCell ref="O529:U531"/>
    <mergeCell ref="V529:Y529"/>
    <mergeCell ref="AH529:AK529"/>
    <mergeCell ref="AN529:AR529"/>
    <mergeCell ref="V531:Y531"/>
    <mergeCell ref="AH531:AK531"/>
    <mergeCell ref="AN531:AR531"/>
    <mergeCell ref="AD531:AG531"/>
    <mergeCell ref="B527:I528"/>
    <mergeCell ref="J527:N528"/>
    <mergeCell ref="T527:U527"/>
    <mergeCell ref="V527:X527"/>
    <mergeCell ref="AH527:AK527"/>
    <mergeCell ref="AN527:AR527"/>
    <mergeCell ref="T528:U528"/>
    <mergeCell ref="V528:Y528"/>
    <mergeCell ref="Z528:AC528"/>
    <mergeCell ref="AD528:AG528"/>
    <mergeCell ref="M545:N545"/>
    <mergeCell ref="O545:T545"/>
    <mergeCell ref="AN545:AO547"/>
    <mergeCell ref="AP545:AQ547"/>
    <mergeCell ref="AR545:AS547"/>
    <mergeCell ref="J546:J548"/>
    <mergeCell ref="K546:K548"/>
    <mergeCell ref="L546:L548"/>
    <mergeCell ref="M546:M548"/>
    <mergeCell ref="N546:N548"/>
    <mergeCell ref="O546:O548"/>
    <mergeCell ref="P546:P548"/>
    <mergeCell ref="AL545:AM547"/>
    <mergeCell ref="AN532:AR532"/>
    <mergeCell ref="AH528:AK528"/>
    <mergeCell ref="AL528:AM528"/>
    <mergeCell ref="AN528:AR528"/>
    <mergeCell ref="Q546:Q548"/>
    <mergeCell ref="R546:R548"/>
    <mergeCell ref="W546:W548"/>
    <mergeCell ref="V546:V548"/>
    <mergeCell ref="Z531:AC531"/>
    <mergeCell ref="Y549:AH549"/>
    <mergeCell ref="AL549:AM549"/>
    <mergeCell ref="U545:W545"/>
    <mergeCell ref="T555:U555"/>
    <mergeCell ref="B554:I555"/>
    <mergeCell ref="J554:N555"/>
    <mergeCell ref="T554:U554"/>
    <mergeCell ref="V554:X554"/>
    <mergeCell ref="AH554:AK554"/>
    <mergeCell ref="AN554:AR554"/>
    <mergeCell ref="AN552:AR552"/>
    <mergeCell ref="T553:U553"/>
    <mergeCell ref="V553:Y553"/>
    <mergeCell ref="Z553:AC553"/>
    <mergeCell ref="AD553:AG553"/>
    <mergeCell ref="AN555:AR555"/>
    <mergeCell ref="AH553:AK553"/>
    <mergeCell ref="AL553:AM553"/>
    <mergeCell ref="AN553:AR553"/>
    <mergeCell ref="AN550:AS550"/>
    <mergeCell ref="AN551:AS551"/>
    <mergeCell ref="B549:I551"/>
    <mergeCell ref="J549:N551"/>
    <mergeCell ref="O549:U551"/>
    <mergeCell ref="AN549:AS549"/>
    <mergeCell ref="V550:Y551"/>
    <mergeCell ref="Z550:AC551"/>
    <mergeCell ref="S546:S548"/>
    <mergeCell ref="T546:T548"/>
    <mergeCell ref="U546:U548"/>
    <mergeCell ref="B545:I548"/>
    <mergeCell ref="J545:K545"/>
    <mergeCell ref="AD550:AG551"/>
    <mergeCell ref="AH550:AK551"/>
    <mergeCell ref="AL550:AM551"/>
    <mergeCell ref="B552:I553"/>
    <mergeCell ref="J552:N553"/>
    <mergeCell ref="T552:U552"/>
    <mergeCell ref="V552:X552"/>
    <mergeCell ref="AH552:AK552"/>
    <mergeCell ref="AN557:AR557"/>
    <mergeCell ref="B558:I559"/>
    <mergeCell ref="J558:N559"/>
    <mergeCell ref="T558:U558"/>
    <mergeCell ref="V558:X558"/>
    <mergeCell ref="AH558:AK558"/>
    <mergeCell ref="AN558:AR558"/>
    <mergeCell ref="V559:Y559"/>
    <mergeCell ref="Z559:AC559"/>
    <mergeCell ref="AD559:AG559"/>
    <mergeCell ref="V555:Y555"/>
    <mergeCell ref="Z555:AC555"/>
    <mergeCell ref="AD555:AG555"/>
    <mergeCell ref="AH555:AK555"/>
    <mergeCell ref="AL555:AM555"/>
    <mergeCell ref="T559:U559"/>
    <mergeCell ref="B556:I557"/>
    <mergeCell ref="J556:N557"/>
    <mergeCell ref="T556:U556"/>
    <mergeCell ref="V556:X556"/>
    <mergeCell ref="AH556:AK556"/>
    <mergeCell ref="AN556:AR556"/>
    <mergeCell ref="T557:U557"/>
    <mergeCell ref="V557:Y557"/>
    <mergeCell ref="Z557:AC557"/>
    <mergeCell ref="AD557:AG557"/>
    <mergeCell ref="AN559:AR559"/>
    <mergeCell ref="AH557:AK557"/>
    <mergeCell ref="AL557:AM557"/>
    <mergeCell ref="B560:I561"/>
    <mergeCell ref="J560:N561"/>
    <mergeCell ref="T560:U560"/>
    <mergeCell ref="V560:X560"/>
    <mergeCell ref="AH560:AK560"/>
    <mergeCell ref="AN563:AR563"/>
    <mergeCell ref="AH561:AK561"/>
    <mergeCell ref="AL561:AM561"/>
    <mergeCell ref="AN561:AR561"/>
    <mergeCell ref="B562:I563"/>
    <mergeCell ref="AH559:AK559"/>
    <mergeCell ref="AL559:AM559"/>
    <mergeCell ref="V567:Y567"/>
    <mergeCell ref="Z567:AC567"/>
    <mergeCell ref="AD567:AG567"/>
    <mergeCell ref="AH567:AK567"/>
    <mergeCell ref="AL567:AM567"/>
    <mergeCell ref="T563:U563"/>
    <mergeCell ref="V563:Y563"/>
    <mergeCell ref="Z563:AC563"/>
    <mergeCell ref="AD563:AG563"/>
    <mergeCell ref="AH563:AK563"/>
    <mergeCell ref="J566:N567"/>
    <mergeCell ref="T566:U566"/>
    <mergeCell ref="V566:X566"/>
    <mergeCell ref="AH566:AK566"/>
    <mergeCell ref="AN566:AR566"/>
    <mergeCell ref="AN560:AR560"/>
    <mergeCell ref="T561:U561"/>
    <mergeCell ref="V561:Y561"/>
    <mergeCell ref="Z561:AC561"/>
    <mergeCell ref="AD561:AG561"/>
    <mergeCell ref="AL563:AM563"/>
    <mergeCell ref="J562:N563"/>
    <mergeCell ref="T562:U562"/>
    <mergeCell ref="V562:X562"/>
    <mergeCell ref="AH562:AK562"/>
    <mergeCell ref="AN562:AR562"/>
    <mergeCell ref="B564:I565"/>
    <mergeCell ref="J564:N565"/>
    <mergeCell ref="T564:U564"/>
    <mergeCell ref="V564:X564"/>
    <mergeCell ref="AH564:AK564"/>
    <mergeCell ref="AN567:AR567"/>
    <mergeCell ref="AH565:AK565"/>
    <mergeCell ref="AL565:AM565"/>
    <mergeCell ref="AN565:AR565"/>
    <mergeCell ref="B566:I567"/>
    <mergeCell ref="T565:U565"/>
    <mergeCell ref="V565:Y565"/>
    <mergeCell ref="Z565:AC565"/>
    <mergeCell ref="AD565:AG565"/>
    <mergeCell ref="Q587:Q589"/>
    <mergeCell ref="R587:R589"/>
    <mergeCell ref="W587:W589"/>
    <mergeCell ref="V587:V589"/>
    <mergeCell ref="Z572:AC572"/>
    <mergeCell ref="T567:U567"/>
    <mergeCell ref="AN573:AR573"/>
    <mergeCell ref="AH569:AK569"/>
    <mergeCell ref="AL569:AM569"/>
    <mergeCell ref="AN569:AR569"/>
    <mergeCell ref="AN564:AR564"/>
    <mergeCell ref="B570:E572"/>
    <mergeCell ref="F570:N572"/>
    <mergeCell ref="O570:U572"/>
    <mergeCell ref="V570:Y570"/>
    <mergeCell ref="AH570:AK570"/>
    <mergeCell ref="AN570:AR570"/>
    <mergeCell ref="V572:Y572"/>
    <mergeCell ref="AD572:AG572"/>
    <mergeCell ref="AH572:AK572"/>
    <mergeCell ref="AN572:AR572"/>
    <mergeCell ref="B568:I569"/>
    <mergeCell ref="J568:N569"/>
    <mergeCell ref="T568:U568"/>
    <mergeCell ref="V568:X568"/>
    <mergeCell ref="AH568:AK568"/>
    <mergeCell ref="AN568:AR568"/>
    <mergeCell ref="T569:U569"/>
    <mergeCell ref="V569:Y569"/>
    <mergeCell ref="Z569:AC569"/>
    <mergeCell ref="AD569:AG569"/>
    <mergeCell ref="AN590:AS590"/>
    <mergeCell ref="V591:Y592"/>
    <mergeCell ref="Z591:AC592"/>
    <mergeCell ref="AD591:AG592"/>
    <mergeCell ref="AH591:AK592"/>
    <mergeCell ref="AL591:AM592"/>
    <mergeCell ref="AN591:AS591"/>
    <mergeCell ref="AN592:AS592"/>
    <mergeCell ref="B590:I592"/>
    <mergeCell ref="J590:N592"/>
    <mergeCell ref="O590:U592"/>
    <mergeCell ref="S587:S589"/>
    <mergeCell ref="T587:T589"/>
    <mergeCell ref="U587:U589"/>
    <mergeCell ref="B586:I589"/>
    <mergeCell ref="J586:K586"/>
    <mergeCell ref="M586:N586"/>
    <mergeCell ref="O586:T586"/>
    <mergeCell ref="AN586:AO588"/>
    <mergeCell ref="AP586:AQ588"/>
    <mergeCell ref="AR586:AS588"/>
    <mergeCell ref="J587:J589"/>
    <mergeCell ref="K587:K589"/>
    <mergeCell ref="L587:L589"/>
    <mergeCell ref="M587:M589"/>
    <mergeCell ref="N587:N589"/>
    <mergeCell ref="O587:O589"/>
    <mergeCell ref="P587:P589"/>
    <mergeCell ref="U586:W586"/>
    <mergeCell ref="AL586:AM588"/>
    <mergeCell ref="V596:Y596"/>
    <mergeCell ref="Z596:AC596"/>
    <mergeCell ref="AD596:AG596"/>
    <mergeCell ref="AH596:AK596"/>
    <mergeCell ref="AL596:AM596"/>
    <mergeCell ref="T596:U596"/>
    <mergeCell ref="Y590:AH590"/>
    <mergeCell ref="AL590:AM590"/>
    <mergeCell ref="AN596:AR596"/>
    <mergeCell ref="AH594:AK594"/>
    <mergeCell ref="AL594:AM594"/>
    <mergeCell ref="AN594:AR594"/>
    <mergeCell ref="B595:I596"/>
    <mergeCell ref="J595:N596"/>
    <mergeCell ref="T595:U595"/>
    <mergeCell ref="V595:X595"/>
    <mergeCell ref="AH595:AK595"/>
    <mergeCell ref="AN595:AR595"/>
    <mergeCell ref="B593:I594"/>
    <mergeCell ref="J593:N594"/>
    <mergeCell ref="T593:U593"/>
    <mergeCell ref="V593:X593"/>
    <mergeCell ref="AH593:AK593"/>
    <mergeCell ref="AN593:AR593"/>
    <mergeCell ref="T594:U594"/>
    <mergeCell ref="V594:Y594"/>
    <mergeCell ref="Z594:AC594"/>
    <mergeCell ref="AD594:AG594"/>
    <mergeCell ref="V600:Y600"/>
    <mergeCell ref="Z600:AC600"/>
    <mergeCell ref="AD600:AG600"/>
    <mergeCell ref="AH600:AK600"/>
    <mergeCell ref="AL600:AM600"/>
    <mergeCell ref="AN600:AR600"/>
    <mergeCell ref="AH598:AK598"/>
    <mergeCell ref="AL598:AM598"/>
    <mergeCell ref="AN598:AR598"/>
    <mergeCell ref="B599:I600"/>
    <mergeCell ref="J599:N600"/>
    <mergeCell ref="T599:U599"/>
    <mergeCell ref="V599:X599"/>
    <mergeCell ref="AH599:AK599"/>
    <mergeCell ref="AN599:AR599"/>
    <mergeCell ref="T600:U600"/>
    <mergeCell ref="B597:I598"/>
    <mergeCell ref="J597:N598"/>
    <mergeCell ref="T597:U597"/>
    <mergeCell ref="V597:X597"/>
    <mergeCell ref="AH597:AK597"/>
    <mergeCell ref="AN597:AR597"/>
    <mergeCell ref="T598:U598"/>
    <mergeCell ref="V598:Y598"/>
    <mergeCell ref="Z598:AC598"/>
    <mergeCell ref="AD598:AG598"/>
    <mergeCell ref="V604:Y604"/>
    <mergeCell ref="Z604:AC604"/>
    <mergeCell ref="AD604:AG604"/>
    <mergeCell ref="AH604:AK604"/>
    <mergeCell ref="AL604:AM604"/>
    <mergeCell ref="AN604:AR604"/>
    <mergeCell ref="AH602:AK602"/>
    <mergeCell ref="AL602:AM602"/>
    <mergeCell ref="AN602:AR602"/>
    <mergeCell ref="B603:I604"/>
    <mergeCell ref="J603:N604"/>
    <mergeCell ref="T603:U603"/>
    <mergeCell ref="V603:X603"/>
    <mergeCell ref="AH603:AK603"/>
    <mergeCell ref="AN603:AR603"/>
    <mergeCell ref="T604:U604"/>
    <mergeCell ref="B601:I602"/>
    <mergeCell ref="J601:N602"/>
    <mergeCell ref="T601:U601"/>
    <mergeCell ref="V601:X601"/>
    <mergeCell ref="AH601:AK601"/>
    <mergeCell ref="AN601:AR601"/>
    <mergeCell ref="T602:U602"/>
    <mergeCell ref="V602:Y602"/>
    <mergeCell ref="Z602:AC602"/>
    <mergeCell ref="AD602:AG602"/>
    <mergeCell ref="V608:Y608"/>
    <mergeCell ref="Z608:AC608"/>
    <mergeCell ref="AD608:AG608"/>
    <mergeCell ref="AH608:AK608"/>
    <mergeCell ref="AL608:AM608"/>
    <mergeCell ref="AN608:AR608"/>
    <mergeCell ref="AH606:AK606"/>
    <mergeCell ref="AL606:AM606"/>
    <mergeCell ref="AN606:AR606"/>
    <mergeCell ref="B607:I608"/>
    <mergeCell ref="J607:N608"/>
    <mergeCell ref="T607:U607"/>
    <mergeCell ref="V607:X607"/>
    <mergeCell ref="AH607:AK607"/>
    <mergeCell ref="AN607:AR607"/>
    <mergeCell ref="T608:U608"/>
    <mergeCell ref="B605:I606"/>
    <mergeCell ref="J605:N606"/>
    <mergeCell ref="T605:U605"/>
    <mergeCell ref="V605:X605"/>
    <mergeCell ref="AH605:AK605"/>
    <mergeCell ref="AN605:AR605"/>
    <mergeCell ref="T606:U606"/>
    <mergeCell ref="V606:Y606"/>
    <mergeCell ref="Z606:AC606"/>
    <mergeCell ref="AD606:AG606"/>
    <mergeCell ref="B611:E613"/>
    <mergeCell ref="F611:N613"/>
    <mergeCell ref="O611:U613"/>
    <mergeCell ref="V611:Y611"/>
    <mergeCell ref="AH611:AK611"/>
    <mergeCell ref="AN611:AR611"/>
    <mergeCell ref="V613:Y613"/>
    <mergeCell ref="AH613:AK613"/>
    <mergeCell ref="AN613:AR613"/>
    <mergeCell ref="AD613:AG613"/>
    <mergeCell ref="B609:I610"/>
    <mergeCell ref="J609:N610"/>
    <mergeCell ref="T609:U609"/>
    <mergeCell ref="V609:X609"/>
    <mergeCell ref="AH609:AK609"/>
    <mergeCell ref="AN609:AR609"/>
    <mergeCell ref="T610:U610"/>
    <mergeCell ref="V610:Y610"/>
    <mergeCell ref="Z610:AC610"/>
    <mergeCell ref="AD610:AG610"/>
    <mergeCell ref="M627:N627"/>
    <mergeCell ref="O627:T627"/>
    <mergeCell ref="AN627:AO629"/>
    <mergeCell ref="AP627:AQ629"/>
    <mergeCell ref="AR627:AS629"/>
    <mergeCell ref="J628:J630"/>
    <mergeCell ref="K628:K630"/>
    <mergeCell ref="L628:L630"/>
    <mergeCell ref="M628:M630"/>
    <mergeCell ref="N628:N630"/>
    <mergeCell ref="O628:O630"/>
    <mergeCell ref="P628:P630"/>
    <mergeCell ref="AL627:AM629"/>
    <mergeCell ref="AN614:AR614"/>
    <mergeCell ref="AH610:AK610"/>
    <mergeCell ref="AL610:AM610"/>
    <mergeCell ref="AN610:AR610"/>
    <mergeCell ref="Q628:Q630"/>
    <mergeCell ref="R628:R630"/>
    <mergeCell ref="W628:W630"/>
    <mergeCell ref="V628:V630"/>
    <mergeCell ref="Z613:AC613"/>
    <mergeCell ref="Y631:AH631"/>
    <mergeCell ref="AL631:AM631"/>
    <mergeCell ref="U627:W627"/>
    <mergeCell ref="T637:U637"/>
    <mergeCell ref="B636:I637"/>
    <mergeCell ref="J636:N637"/>
    <mergeCell ref="T636:U636"/>
    <mergeCell ref="V636:X636"/>
    <mergeCell ref="AH636:AK636"/>
    <mergeCell ref="AN636:AR636"/>
    <mergeCell ref="AN634:AR634"/>
    <mergeCell ref="T635:U635"/>
    <mergeCell ref="V635:Y635"/>
    <mergeCell ref="Z635:AC635"/>
    <mergeCell ref="AD635:AG635"/>
    <mergeCell ref="AN637:AR637"/>
    <mergeCell ref="AH635:AK635"/>
    <mergeCell ref="AL635:AM635"/>
    <mergeCell ref="AN635:AR635"/>
    <mergeCell ref="AN632:AS632"/>
    <mergeCell ref="AN633:AS633"/>
    <mergeCell ref="B631:I633"/>
    <mergeCell ref="J631:N633"/>
    <mergeCell ref="O631:U633"/>
    <mergeCell ref="AN631:AS631"/>
    <mergeCell ref="V632:Y633"/>
    <mergeCell ref="Z632:AC633"/>
    <mergeCell ref="S628:S630"/>
    <mergeCell ref="T628:T630"/>
    <mergeCell ref="U628:U630"/>
    <mergeCell ref="B627:I630"/>
    <mergeCell ref="J627:K627"/>
    <mergeCell ref="AD632:AG633"/>
    <mergeCell ref="AH632:AK633"/>
    <mergeCell ref="AL632:AM633"/>
    <mergeCell ref="B634:I635"/>
    <mergeCell ref="J634:N635"/>
    <mergeCell ref="T634:U634"/>
    <mergeCell ref="V634:X634"/>
    <mergeCell ref="AH634:AK634"/>
    <mergeCell ref="AN639:AR639"/>
    <mergeCell ref="B640:I641"/>
    <mergeCell ref="J640:N641"/>
    <mergeCell ref="T640:U640"/>
    <mergeCell ref="V640:X640"/>
    <mergeCell ref="AH640:AK640"/>
    <mergeCell ref="AN640:AR640"/>
    <mergeCell ref="V641:Y641"/>
    <mergeCell ref="Z641:AC641"/>
    <mergeCell ref="AD641:AG641"/>
    <mergeCell ref="V637:Y637"/>
    <mergeCell ref="Z637:AC637"/>
    <mergeCell ref="AD637:AG637"/>
    <mergeCell ref="AH637:AK637"/>
    <mergeCell ref="AL637:AM637"/>
    <mergeCell ref="T641:U641"/>
    <mergeCell ref="B638:I639"/>
    <mergeCell ref="J638:N639"/>
    <mergeCell ref="T638:U638"/>
    <mergeCell ref="V638:X638"/>
    <mergeCell ref="AH638:AK638"/>
    <mergeCell ref="AN638:AR638"/>
    <mergeCell ref="T639:U639"/>
    <mergeCell ref="V639:Y639"/>
    <mergeCell ref="AN642:AR642"/>
    <mergeCell ref="T643:U643"/>
    <mergeCell ref="V643:Y643"/>
    <mergeCell ref="Z643:AC643"/>
    <mergeCell ref="AD643:AG643"/>
    <mergeCell ref="AL645:AM645"/>
    <mergeCell ref="J644:N645"/>
    <mergeCell ref="T644:U644"/>
    <mergeCell ref="V644:X644"/>
    <mergeCell ref="AH644:AK644"/>
    <mergeCell ref="AN644:AR644"/>
    <mergeCell ref="Z639:AC639"/>
    <mergeCell ref="AD639:AG639"/>
    <mergeCell ref="AN641:AR641"/>
    <mergeCell ref="AH639:AK639"/>
    <mergeCell ref="AL639:AM639"/>
    <mergeCell ref="B642:I643"/>
    <mergeCell ref="J642:N643"/>
    <mergeCell ref="T642:U642"/>
    <mergeCell ref="V642:X642"/>
    <mergeCell ref="AH642:AK642"/>
    <mergeCell ref="AN645:AR645"/>
    <mergeCell ref="AH643:AK643"/>
    <mergeCell ref="AL643:AM643"/>
    <mergeCell ref="AN643:AR643"/>
    <mergeCell ref="B644:I645"/>
    <mergeCell ref="AH641:AK641"/>
    <mergeCell ref="AL641:AM641"/>
    <mergeCell ref="AN652:AR652"/>
    <mergeCell ref="B650:I651"/>
    <mergeCell ref="AH649:AK649"/>
    <mergeCell ref="AL649:AM649"/>
    <mergeCell ref="T645:U645"/>
    <mergeCell ref="V645:Y645"/>
    <mergeCell ref="Z645:AC645"/>
    <mergeCell ref="AD645:AG645"/>
    <mergeCell ref="AH645:AK645"/>
    <mergeCell ref="J648:N649"/>
    <mergeCell ref="T648:U648"/>
    <mergeCell ref="V648:X648"/>
    <mergeCell ref="AH648:AK648"/>
    <mergeCell ref="AN648:AR648"/>
    <mergeCell ref="AH650:AK650"/>
    <mergeCell ref="AN650:AR650"/>
    <mergeCell ref="T651:U651"/>
    <mergeCell ref="V651:Y651"/>
    <mergeCell ref="Z651:AC651"/>
    <mergeCell ref="AD651:AG651"/>
    <mergeCell ref="AL668:AM670"/>
    <mergeCell ref="B646:I647"/>
    <mergeCell ref="J646:N647"/>
    <mergeCell ref="T646:U646"/>
    <mergeCell ref="V646:X646"/>
    <mergeCell ref="AH646:AK646"/>
    <mergeCell ref="AN649:AR649"/>
    <mergeCell ref="AH647:AK647"/>
    <mergeCell ref="AL647:AM647"/>
    <mergeCell ref="AN647:AR647"/>
    <mergeCell ref="B648:I649"/>
    <mergeCell ref="T647:U647"/>
    <mergeCell ref="V647:Y647"/>
    <mergeCell ref="Z647:AC647"/>
    <mergeCell ref="AD647:AG647"/>
    <mergeCell ref="Q669:Q671"/>
    <mergeCell ref="R669:R671"/>
    <mergeCell ref="W669:W671"/>
    <mergeCell ref="S669:S671"/>
    <mergeCell ref="T669:T671"/>
    <mergeCell ref="U669:U671"/>
    <mergeCell ref="B668:I671"/>
    <mergeCell ref="J668:K668"/>
    <mergeCell ref="M668:N668"/>
    <mergeCell ref="Z654:AC654"/>
    <mergeCell ref="T649:U649"/>
    <mergeCell ref="AN655:AR655"/>
    <mergeCell ref="AH651:AK651"/>
    <mergeCell ref="AL651:AM651"/>
    <mergeCell ref="AN651:AR651"/>
    <mergeCell ref="AN646:AR646"/>
    <mergeCell ref="B652:E654"/>
    <mergeCell ref="O668:T668"/>
    <mergeCell ref="J669:J671"/>
    <mergeCell ref="K669:K671"/>
    <mergeCell ref="L669:L671"/>
    <mergeCell ref="M669:M671"/>
    <mergeCell ref="N669:N671"/>
    <mergeCell ref="O669:O671"/>
    <mergeCell ref="P669:P671"/>
    <mergeCell ref="U668:W668"/>
    <mergeCell ref="J650:N651"/>
    <mergeCell ref="T650:U650"/>
    <mergeCell ref="V650:X650"/>
    <mergeCell ref="V669:V671"/>
    <mergeCell ref="V678:Y678"/>
    <mergeCell ref="Z678:AC678"/>
    <mergeCell ref="AD678:AG678"/>
    <mergeCell ref="AH678:AK678"/>
    <mergeCell ref="V673:Y674"/>
    <mergeCell ref="Z673:AC674"/>
    <mergeCell ref="AD673:AG674"/>
    <mergeCell ref="AH673:AK674"/>
    <mergeCell ref="F652:N654"/>
    <mergeCell ref="O652:U654"/>
    <mergeCell ref="V652:Y652"/>
    <mergeCell ref="AH652:AK652"/>
    <mergeCell ref="AL678:AM678"/>
    <mergeCell ref="T678:U678"/>
    <mergeCell ref="Y672:AH672"/>
    <mergeCell ref="AL672:AM672"/>
    <mergeCell ref="AH676:AK676"/>
    <mergeCell ref="AL676:AM676"/>
    <mergeCell ref="B677:I678"/>
    <mergeCell ref="J677:N678"/>
    <mergeCell ref="T677:U677"/>
    <mergeCell ref="V677:X677"/>
    <mergeCell ref="AH677:AK677"/>
    <mergeCell ref="AN677:AR677"/>
    <mergeCell ref="B675:I676"/>
    <mergeCell ref="J675:N676"/>
    <mergeCell ref="T675:U675"/>
    <mergeCell ref="V675:X675"/>
    <mergeCell ref="AH675:AK675"/>
    <mergeCell ref="AN675:AR675"/>
    <mergeCell ref="T676:U676"/>
    <mergeCell ref="V676:Y676"/>
    <mergeCell ref="Z676:AC676"/>
    <mergeCell ref="AD676:AG676"/>
    <mergeCell ref="B672:I674"/>
    <mergeCell ref="J672:N674"/>
    <mergeCell ref="O672:U674"/>
    <mergeCell ref="AN672:AS672"/>
    <mergeCell ref="AL673:AM674"/>
    <mergeCell ref="AN673:AS673"/>
    <mergeCell ref="AN674:AS674"/>
    <mergeCell ref="V682:Y682"/>
    <mergeCell ref="Z682:AC682"/>
    <mergeCell ref="AD682:AG682"/>
    <mergeCell ref="AH682:AK682"/>
    <mergeCell ref="AL682:AM682"/>
    <mergeCell ref="AN682:AR682"/>
    <mergeCell ref="AH680:AK680"/>
    <mergeCell ref="AL680:AM680"/>
    <mergeCell ref="AN680:AR680"/>
    <mergeCell ref="B681:I682"/>
    <mergeCell ref="J681:N682"/>
    <mergeCell ref="T681:U681"/>
    <mergeCell ref="V681:X681"/>
    <mergeCell ref="AH681:AK681"/>
    <mergeCell ref="AN681:AR681"/>
    <mergeCell ref="T682:U682"/>
    <mergeCell ref="B679:I680"/>
    <mergeCell ref="J679:N680"/>
    <mergeCell ref="T679:U679"/>
    <mergeCell ref="V679:X679"/>
    <mergeCell ref="AH679:AK679"/>
    <mergeCell ref="AN679:AR679"/>
    <mergeCell ref="T680:U680"/>
    <mergeCell ref="V680:Y680"/>
    <mergeCell ref="Z680:AC680"/>
    <mergeCell ref="AD680:AG680"/>
    <mergeCell ref="V686:Y686"/>
    <mergeCell ref="Z686:AC686"/>
    <mergeCell ref="AD686:AG686"/>
    <mergeCell ref="AH686:AK686"/>
    <mergeCell ref="AL686:AM686"/>
    <mergeCell ref="AN686:AR686"/>
    <mergeCell ref="AH684:AK684"/>
    <mergeCell ref="AL684:AM684"/>
    <mergeCell ref="AN684:AR684"/>
    <mergeCell ref="B685:I686"/>
    <mergeCell ref="J685:N686"/>
    <mergeCell ref="T685:U685"/>
    <mergeCell ref="V685:X685"/>
    <mergeCell ref="AH685:AK685"/>
    <mergeCell ref="AN685:AR685"/>
    <mergeCell ref="T686:U686"/>
    <mergeCell ref="B683:I684"/>
    <mergeCell ref="J683:N684"/>
    <mergeCell ref="T683:U683"/>
    <mergeCell ref="V683:X683"/>
    <mergeCell ref="AH683:AK683"/>
    <mergeCell ref="AN683:AR683"/>
    <mergeCell ref="T684:U684"/>
    <mergeCell ref="V684:Y684"/>
    <mergeCell ref="Z684:AC684"/>
    <mergeCell ref="AD684:AG684"/>
    <mergeCell ref="V690:Y690"/>
    <mergeCell ref="Z690:AC690"/>
    <mergeCell ref="AD690:AG690"/>
    <mergeCell ref="AH690:AK690"/>
    <mergeCell ref="AL690:AM690"/>
    <mergeCell ref="AN690:AR690"/>
    <mergeCell ref="AH688:AK688"/>
    <mergeCell ref="AL688:AM688"/>
    <mergeCell ref="AN688:AR688"/>
    <mergeCell ref="B689:I690"/>
    <mergeCell ref="J689:N690"/>
    <mergeCell ref="T689:U689"/>
    <mergeCell ref="V689:X689"/>
    <mergeCell ref="AH689:AK689"/>
    <mergeCell ref="AN689:AR689"/>
    <mergeCell ref="T690:U690"/>
    <mergeCell ref="B687:I688"/>
    <mergeCell ref="J687:N688"/>
    <mergeCell ref="T687:U687"/>
    <mergeCell ref="V687:X687"/>
    <mergeCell ref="AH687:AK687"/>
    <mergeCell ref="AN687:AR687"/>
    <mergeCell ref="T688:U688"/>
    <mergeCell ref="V688:Y688"/>
    <mergeCell ref="Z688:AC688"/>
    <mergeCell ref="AD688:AG688"/>
    <mergeCell ref="B693:E695"/>
    <mergeCell ref="F693:N695"/>
    <mergeCell ref="O693:U695"/>
    <mergeCell ref="V693:Y693"/>
    <mergeCell ref="AH693:AK693"/>
    <mergeCell ref="AN693:AR693"/>
    <mergeCell ref="V695:Y695"/>
    <mergeCell ref="AH695:AK695"/>
    <mergeCell ref="AN695:AR695"/>
    <mergeCell ref="AD695:AG695"/>
    <mergeCell ref="B691:I692"/>
    <mergeCell ref="J691:N692"/>
    <mergeCell ref="T691:U691"/>
    <mergeCell ref="V691:X691"/>
    <mergeCell ref="AH691:AK691"/>
    <mergeCell ref="AN691:AR691"/>
    <mergeCell ref="T692:U692"/>
    <mergeCell ref="V692:Y692"/>
    <mergeCell ref="Z692:AC692"/>
    <mergeCell ref="AD692:AG692"/>
    <mergeCell ref="M709:N709"/>
    <mergeCell ref="O709:T709"/>
    <mergeCell ref="AN709:AO711"/>
    <mergeCell ref="AP709:AQ711"/>
    <mergeCell ref="AR709:AS711"/>
    <mergeCell ref="J710:J712"/>
    <mergeCell ref="K710:K712"/>
    <mergeCell ref="L710:L712"/>
    <mergeCell ref="M710:M712"/>
    <mergeCell ref="N710:N712"/>
    <mergeCell ref="O710:O712"/>
    <mergeCell ref="P710:P712"/>
    <mergeCell ref="AL709:AM711"/>
    <mergeCell ref="AN696:AR696"/>
    <mergeCell ref="AH692:AK692"/>
    <mergeCell ref="AL692:AM692"/>
    <mergeCell ref="AN692:AR692"/>
    <mergeCell ref="Q710:Q712"/>
    <mergeCell ref="R710:R712"/>
    <mergeCell ref="W710:W712"/>
    <mergeCell ref="V710:V712"/>
    <mergeCell ref="Z695:AC695"/>
    <mergeCell ref="AM705:AP706"/>
    <mergeCell ref="Y713:AH713"/>
    <mergeCell ref="AL713:AM713"/>
    <mergeCell ref="U709:W709"/>
    <mergeCell ref="T719:U719"/>
    <mergeCell ref="B718:I719"/>
    <mergeCell ref="J718:N719"/>
    <mergeCell ref="T718:U718"/>
    <mergeCell ref="V718:X718"/>
    <mergeCell ref="AH718:AK718"/>
    <mergeCell ref="AN718:AR718"/>
    <mergeCell ref="AN716:AR716"/>
    <mergeCell ref="T717:U717"/>
    <mergeCell ref="V717:Y717"/>
    <mergeCell ref="Z717:AC717"/>
    <mergeCell ref="AD717:AG717"/>
    <mergeCell ref="AN719:AR719"/>
    <mergeCell ref="AH717:AK717"/>
    <mergeCell ref="AL717:AM717"/>
    <mergeCell ref="AN717:AR717"/>
    <mergeCell ref="AN714:AS714"/>
    <mergeCell ref="AN715:AS715"/>
    <mergeCell ref="B713:I715"/>
    <mergeCell ref="J713:N715"/>
    <mergeCell ref="O713:U715"/>
    <mergeCell ref="AN713:AS713"/>
    <mergeCell ref="V714:Y715"/>
    <mergeCell ref="Z714:AC715"/>
    <mergeCell ref="S710:S712"/>
    <mergeCell ref="T710:T712"/>
    <mergeCell ref="U710:U712"/>
    <mergeCell ref="B709:I712"/>
    <mergeCell ref="J709:K709"/>
    <mergeCell ref="AD714:AG715"/>
    <mergeCell ref="AH714:AK715"/>
    <mergeCell ref="AL714:AM715"/>
    <mergeCell ref="B716:I717"/>
    <mergeCell ref="J716:N717"/>
    <mergeCell ref="T716:U716"/>
    <mergeCell ref="V716:X716"/>
    <mergeCell ref="AH716:AK716"/>
    <mergeCell ref="AN721:AR721"/>
    <mergeCell ref="B722:I723"/>
    <mergeCell ref="J722:N723"/>
    <mergeCell ref="T722:U722"/>
    <mergeCell ref="V722:X722"/>
    <mergeCell ref="AH722:AK722"/>
    <mergeCell ref="AN722:AR722"/>
    <mergeCell ref="V723:Y723"/>
    <mergeCell ref="Z723:AC723"/>
    <mergeCell ref="AD723:AG723"/>
    <mergeCell ref="V719:Y719"/>
    <mergeCell ref="Z719:AC719"/>
    <mergeCell ref="AD719:AG719"/>
    <mergeCell ref="AH719:AK719"/>
    <mergeCell ref="AL719:AM719"/>
    <mergeCell ref="T723:U723"/>
    <mergeCell ref="B720:I721"/>
    <mergeCell ref="J720:N721"/>
    <mergeCell ref="T720:U720"/>
    <mergeCell ref="V720:X720"/>
    <mergeCell ref="AH720:AK720"/>
    <mergeCell ref="AN720:AR720"/>
    <mergeCell ref="T721:U721"/>
    <mergeCell ref="V721:Y721"/>
    <mergeCell ref="Z721:AC721"/>
    <mergeCell ref="AD721:AG721"/>
    <mergeCell ref="AN723:AR723"/>
    <mergeCell ref="AH721:AK721"/>
    <mergeCell ref="AL721:AM721"/>
    <mergeCell ref="B724:I725"/>
    <mergeCell ref="J724:N725"/>
    <mergeCell ref="T724:U724"/>
    <mergeCell ref="V724:X724"/>
    <mergeCell ref="AH724:AK724"/>
    <mergeCell ref="AN727:AR727"/>
    <mergeCell ref="AH725:AK725"/>
    <mergeCell ref="AL725:AM725"/>
    <mergeCell ref="AN725:AR725"/>
    <mergeCell ref="B726:I727"/>
    <mergeCell ref="AH723:AK723"/>
    <mergeCell ref="AL723:AM723"/>
    <mergeCell ref="AH731:AK731"/>
    <mergeCell ref="AL731:AM731"/>
    <mergeCell ref="T727:U727"/>
    <mergeCell ref="V727:Y727"/>
    <mergeCell ref="Z727:AC727"/>
    <mergeCell ref="AD727:AG727"/>
    <mergeCell ref="AH727:AK727"/>
    <mergeCell ref="J730:N731"/>
    <mergeCell ref="T730:U730"/>
    <mergeCell ref="V730:X730"/>
    <mergeCell ref="AH730:AK730"/>
    <mergeCell ref="AN730:AR730"/>
    <mergeCell ref="AN724:AR724"/>
    <mergeCell ref="T725:U725"/>
    <mergeCell ref="V725:Y725"/>
    <mergeCell ref="Z725:AC725"/>
    <mergeCell ref="AD725:AG725"/>
    <mergeCell ref="AL727:AM727"/>
    <mergeCell ref="J726:N727"/>
    <mergeCell ref="T726:U726"/>
    <mergeCell ref="V726:X726"/>
    <mergeCell ref="AH726:AK726"/>
    <mergeCell ref="AN726:AR726"/>
    <mergeCell ref="B728:I729"/>
    <mergeCell ref="J728:N729"/>
    <mergeCell ref="T728:U728"/>
    <mergeCell ref="V728:X728"/>
    <mergeCell ref="AH728:AK728"/>
    <mergeCell ref="AN731:AR731"/>
    <mergeCell ref="AH729:AK729"/>
    <mergeCell ref="AL729:AM729"/>
    <mergeCell ref="AN729:AR729"/>
    <mergeCell ref="B730:I731"/>
    <mergeCell ref="T729:U729"/>
    <mergeCell ref="V729:Y729"/>
    <mergeCell ref="Z729:AC729"/>
    <mergeCell ref="AD729:AG729"/>
    <mergeCell ref="Q751:Q753"/>
    <mergeCell ref="R751:R753"/>
    <mergeCell ref="W751:W753"/>
    <mergeCell ref="V751:V753"/>
    <mergeCell ref="Z736:AC736"/>
    <mergeCell ref="T731:U731"/>
    <mergeCell ref="AN737:AR737"/>
    <mergeCell ref="AH733:AK733"/>
    <mergeCell ref="AL733:AM733"/>
    <mergeCell ref="AN733:AR733"/>
    <mergeCell ref="AN728:AR728"/>
    <mergeCell ref="B734:E736"/>
    <mergeCell ref="F734:N736"/>
    <mergeCell ref="O734:U736"/>
    <mergeCell ref="V734:Y734"/>
    <mergeCell ref="AH734:AK734"/>
    <mergeCell ref="AN734:AR734"/>
    <mergeCell ref="AN736:AR736"/>
    <mergeCell ref="B732:I733"/>
    <mergeCell ref="J732:N733"/>
    <mergeCell ref="T732:U732"/>
    <mergeCell ref="V732:X732"/>
    <mergeCell ref="AH732:AK732"/>
    <mergeCell ref="AN732:AR732"/>
    <mergeCell ref="T733:U733"/>
    <mergeCell ref="V733:Y733"/>
    <mergeCell ref="Z733:AC733"/>
    <mergeCell ref="AD733:AG733"/>
    <mergeCell ref="AN754:AS754"/>
    <mergeCell ref="V755:Y756"/>
    <mergeCell ref="Z755:AC756"/>
    <mergeCell ref="AD755:AG756"/>
    <mergeCell ref="AH755:AK756"/>
    <mergeCell ref="AL755:AM756"/>
    <mergeCell ref="AN755:AS755"/>
    <mergeCell ref="AN756:AS756"/>
    <mergeCell ref="B754:I756"/>
    <mergeCell ref="J754:N756"/>
    <mergeCell ref="O754:U756"/>
    <mergeCell ref="S751:S753"/>
    <mergeCell ref="T751:T753"/>
    <mergeCell ref="U751:U753"/>
    <mergeCell ref="B750:I753"/>
    <mergeCell ref="J750:K750"/>
    <mergeCell ref="M750:N750"/>
    <mergeCell ref="O750:T750"/>
    <mergeCell ref="AN750:AO752"/>
    <mergeCell ref="AP750:AQ752"/>
    <mergeCell ref="AR750:AS752"/>
    <mergeCell ref="J751:J753"/>
    <mergeCell ref="K751:K753"/>
    <mergeCell ref="L751:L753"/>
    <mergeCell ref="M751:M753"/>
    <mergeCell ref="N751:N753"/>
    <mergeCell ref="O751:O753"/>
    <mergeCell ref="P751:P753"/>
    <mergeCell ref="U750:W750"/>
    <mergeCell ref="AL750:AM752"/>
    <mergeCell ref="V760:Y760"/>
    <mergeCell ref="Z760:AC760"/>
    <mergeCell ref="AD760:AG760"/>
    <mergeCell ref="AH760:AK760"/>
    <mergeCell ref="AL760:AM760"/>
    <mergeCell ref="T760:U760"/>
    <mergeCell ref="Y754:AH754"/>
    <mergeCell ref="AL754:AM754"/>
    <mergeCell ref="AN760:AR760"/>
    <mergeCell ref="AH758:AK758"/>
    <mergeCell ref="AL758:AM758"/>
    <mergeCell ref="AN758:AR758"/>
    <mergeCell ref="B759:I760"/>
    <mergeCell ref="J759:N760"/>
    <mergeCell ref="T759:U759"/>
    <mergeCell ref="V759:X759"/>
    <mergeCell ref="AH759:AK759"/>
    <mergeCell ref="AN759:AR759"/>
    <mergeCell ref="B757:I758"/>
    <mergeCell ref="J757:N758"/>
    <mergeCell ref="T757:U757"/>
    <mergeCell ref="V757:X757"/>
    <mergeCell ref="AH757:AK757"/>
    <mergeCell ref="AN757:AR757"/>
    <mergeCell ref="T758:U758"/>
    <mergeCell ref="V758:Y758"/>
    <mergeCell ref="Z758:AC758"/>
    <mergeCell ref="AD758:AG758"/>
    <mergeCell ref="V764:Y764"/>
    <mergeCell ref="Z764:AC764"/>
    <mergeCell ref="AD764:AG764"/>
    <mergeCell ref="AH764:AK764"/>
    <mergeCell ref="AL764:AM764"/>
    <mergeCell ref="AN764:AR764"/>
    <mergeCell ref="AH762:AK762"/>
    <mergeCell ref="AL762:AM762"/>
    <mergeCell ref="AN762:AR762"/>
    <mergeCell ref="B763:I764"/>
    <mergeCell ref="J763:N764"/>
    <mergeCell ref="T763:U763"/>
    <mergeCell ref="V763:X763"/>
    <mergeCell ref="AH763:AK763"/>
    <mergeCell ref="AN763:AR763"/>
    <mergeCell ref="T764:U764"/>
    <mergeCell ref="B761:I762"/>
    <mergeCell ref="J761:N762"/>
    <mergeCell ref="T761:U761"/>
    <mergeCell ref="V761:X761"/>
    <mergeCell ref="AH761:AK761"/>
    <mergeCell ref="AN761:AR761"/>
    <mergeCell ref="T762:U762"/>
    <mergeCell ref="V762:Y762"/>
    <mergeCell ref="Z762:AC762"/>
    <mergeCell ref="AD762:AG762"/>
    <mergeCell ref="T774:U774"/>
    <mergeCell ref="B769:I770"/>
    <mergeCell ref="J769:N770"/>
    <mergeCell ref="T769:U769"/>
    <mergeCell ref="AN772:AR772"/>
    <mergeCell ref="AN771:AR771"/>
    <mergeCell ref="AN774:AR774"/>
    <mergeCell ref="T766:U766"/>
    <mergeCell ref="V766:Y766"/>
    <mergeCell ref="Z766:AC766"/>
    <mergeCell ref="AD766:AG766"/>
    <mergeCell ref="AH771:AK771"/>
    <mergeCell ref="V769:X769"/>
    <mergeCell ref="AH769:AK769"/>
    <mergeCell ref="AN769:AR769"/>
    <mergeCell ref="T770:U770"/>
    <mergeCell ref="V770:Y770"/>
    <mergeCell ref="AH766:AK766"/>
    <mergeCell ref="AL766:AM766"/>
    <mergeCell ref="AN766:AR766"/>
    <mergeCell ref="B765:I766"/>
    <mergeCell ref="J765:N766"/>
    <mergeCell ref="AN775:AR775"/>
    <mergeCell ref="B775:E777"/>
    <mergeCell ref="F775:N777"/>
    <mergeCell ref="V775:Y775"/>
    <mergeCell ref="V768:Y768"/>
    <mergeCell ref="Z768:AC768"/>
    <mergeCell ref="AD768:AG768"/>
    <mergeCell ref="AH768:AK768"/>
    <mergeCell ref="AL768:AM768"/>
    <mergeCell ref="AN768:AR768"/>
    <mergeCell ref="B767:I768"/>
    <mergeCell ref="J767:N768"/>
    <mergeCell ref="T767:U767"/>
    <mergeCell ref="V767:X767"/>
    <mergeCell ref="AH767:AK767"/>
    <mergeCell ref="AN767:AR767"/>
    <mergeCell ref="T768:U768"/>
    <mergeCell ref="B773:I774"/>
    <mergeCell ref="J773:N774"/>
    <mergeCell ref="T773:U773"/>
    <mergeCell ref="V773:X773"/>
    <mergeCell ref="AN777:AR777"/>
    <mergeCell ref="AN773:AR773"/>
    <mergeCell ref="Z770:AC770"/>
    <mergeCell ref="AD770:AG770"/>
    <mergeCell ref="AH770:AK770"/>
    <mergeCell ref="AL770:AM770"/>
    <mergeCell ref="AN770:AR770"/>
    <mergeCell ref="B771:I772"/>
    <mergeCell ref="J771:N772"/>
    <mergeCell ref="T771:U771"/>
    <mergeCell ref="V771:X771"/>
    <mergeCell ref="T765:U765"/>
    <mergeCell ref="V765:X765"/>
    <mergeCell ref="AH765:AK765"/>
    <mergeCell ref="AN765:AR765"/>
    <mergeCell ref="B898:E900"/>
    <mergeCell ref="F898:N900"/>
    <mergeCell ref="O898:U900"/>
    <mergeCell ref="V898:Y898"/>
    <mergeCell ref="V900:Y900"/>
    <mergeCell ref="AD897:AG897"/>
    <mergeCell ref="B896:I897"/>
    <mergeCell ref="J896:N897"/>
    <mergeCell ref="T896:U896"/>
    <mergeCell ref="V896:X896"/>
    <mergeCell ref="Z900:AC900"/>
    <mergeCell ref="AD900:AG900"/>
    <mergeCell ref="AH900:AK900"/>
    <mergeCell ref="T897:U897"/>
    <mergeCell ref="V897:Y897"/>
    <mergeCell ref="AN900:AR900"/>
    <mergeCell ref="AH898:AK898"/>
    <mergeCell ref="AN898:AR898"/>
    <mergeCell ref="AH896:AK896"/>
    <mergeCell ref="AN896:AR896"/>
    <mergeCell ref="Z897:AC897"/>
    <mergeCell ref="AH897:AK897"/>
    <mergeCell ref="AL897:AM897"/>
    <mergeCell ref="AN897:AR897"/>
    <mergeCell ref="V899:Y899"/>
    <mergeCell ref="Z899:AC899"/>
    <mergeCell ref="AH899:AK899"/>
    <mergeCell ref="AN899:AR899"/>
    <mergeCell ref="B892:I893"/>
    <mergeCell ref="J892:N893"/>
    <mergeCell ref="T892:U892"/>
    <mergeCell ref="V892:X892"/>
    <mergeCell ref="T893:U893"/>
    <mergeCell ref="V893:Y893"/>
    <mergeCell ref="B894:I895"/>
    <mergeCell ref="J894:N895"/>
    <mergeCell ref="T894:U894"/>
    <mergeCell ref="V894:X894"/>
    <mergeCell ref="T895:U895"/>
    <mergeCell ref="V895:Y895"/>
    <mergeCell ref="AH894:AK894"/>
    <mergeCell ref="AN894:AR894"/>
    <mergeCell ref="Z895:AC895"/>
    <mergeCell ref="AD895:AG895"/>
    <mergeCell ref="AH895:AK895"/>
    <mergeCell ref="AL895:AM895"/>
    <mergeCell ref="AN895:AR895"/>
    <mergeCell ref="AH892:AK892"/>
    <mergeCell ref="AN892:AR892"/>
    <mergeCell ref="Z893:AC893"/>
    <mergeCell ref="B888:I889"/>
    <mergeCell ref="J888:N889"/>
    <mergeCell ref="T888:U888"/>
    <mergeCell ref="V888:X888"/>
    <mergeCell ref="T889:U889"/>
    <mergeCell ref="V889:Y889"/>
    <mergeCell ref="AH888:AK888"/>
    <mergeCell ref="AN888:AR888"/>
    <mergeCell ref="Z889:AC889"/>
    <mergeCell ref="AD889:AG889"/>
    <mergeCell ref="AH889:AK889"/>
    <mergeCell ref="AL889:AM889"/>
    <mergeCell ref="AN889:AR889"/>
    <mergeCell ref="B890:I891"/>
    <mergeCell ref="J890:N891"/>
    <mergeCell ref="T890:U890"/>
    <mergeCell ref="V890:X890"/>
    <mergeCell ref="T891:U891"/>
    <mergeCell ref="V891:Y891"/>
    <mergeCell ref="AH890:AK890"/>
    <mergeCell ref="AN890:AR890"/>
    <mergeCell ref="Z891:AC891"/>
    <mergeCell ref="AD891:AG891"/>
    <mergeCell ref="AH891:AK891"/>
    <mergeCell ref="AL891:AM891"/>
    <mergeCell ref="AN891:AR891"/>
    <mergeCell ref="B884:I885"/>
    <mergeCell ref="J884:N885"/>
    <mergeCell ref="T884:U884"/>
    <mergeCell ref="V884:X884"/>
    <mergeCell ref="T885:U885"/>
    <mergeCell ref="V885:Y885"/>
    <mergeCell ref="AH884:AK884"/>
    <mergeCell ref="AN884:AR884"/>
    <mergeCell ref="Z885:AC885"/>
    <mergeCell ref="AD885:AG885"/>
    <mergeCell ref="AH885:AK885"/>
    <mergeCell ref="AL885:AM885"/>
    <mergeCell ref="AN885:AR885"/>
    <mergeCell ref="B886:I887"/>
    <mergeCell ref="J886:N887"/>
    <mergeCell ref="T886:U886"/>
    <mergeCell ref="V886:X886"/>
    <mergeCell ref="T887:U887"/>
    <mergeCell ref="V887:Y887"/>
    <mergeCell ref="AH886:AK886"/>
    <mergeCell ref="AN886:AR886"/>
    <mergeCell ref="Z887:AC887"/>
    <mergeCell ref="AD887:AG887"/>
    <mergeCell ref="AH887:AK887"/>
    <mergeCell ref="AL887:AM887"/>
    <mergeCell ref="AN887:AR887"/>
    <mergeCell ref="B880:I881"/>
    <mergeCell ref="J880:N881"/>
    <mergeCell ref="T880:U880"/>
    <mergeCell ref="V880:X880"/>
    <mergeCell ref="T881:U881"/>
    <mergeCell ref="V881:Y881"/>
    <mergeCell ref="AH880:AK880"/>
    <mergeCell ref="AN880:AR880"/>
    <mergeCell ref="Z881:AC881"/>
    <mergeCell ref="AD881:AG881"/>
    <mergeCell ref="AH881:AK881"/>
    <mergeCell ref="AL881:AM881"/>
    <mergeCell ref="AN881:AR881"/>
    <mergeCell ref="B882:I883"/>
    <mergeCell ref="J882:N883"/>
    <mergeCell ref="T882:U882"/>
    <mergeCell ref="V882:X882"/>
    <mergeCell ref="T883:U883"/>
    <mergeCell ref="V883:Y883"/>
    <mergeCell ref="AH882:AK882"/>
    <mergeCell ref="AN882:AR882"/>
    <mergeCell ref="Z883:AC883"/>
    <mergeCell ref="AD883:AG883"/>
    <mergeCell ref="AH883:AK883"/>
    <mergeCell ref="AL883:AM883"/>
    <mergeCell ref="AN883:AR883"/>
    <mergeCell ref="B877:I879"/>
    <mergeCell ref="J877:N879"/>
    <mergeCell ref="O877:U879"/>
    <mergeCell ref="V878:Y879"/>
    <mergeCell ref="Y877:AH877"/>
    <mergeCell ref="S874:S876"/>
    <mergeCell ref="T874:T876"/>
    <mergeCell ref="U874:U876"/>
    <mergeCell ref="V874:V876"/>
    <mergeCell ref="Z878:AC879"/>
    <mergeCell ref="AD878:AG879"/>
    <mergeCell ref="AH878:AK879"/>
    <mergeCell ref="AL878:AM879"/>
    <mergeCell ref="AN878:AS878"/>
    <mergeCell ref="AN879:AS879"/>
    <mergeCell ref="B873:I876"/>
    <mergeCell ref="J873:K873"/>
    <mergeCell ref="M873:N873"/>
    <mergeCell ref="O873:T873"/>
    <mergeCell ref="U873:W873"/>
    <mergeCell ref="Q874:Q876"/>
    <mergeCell ref="W874:W876"/>
    <mergeCell ref="J874:J876"/>
    <mergeCell ref="K874:K876"/>
    <mergeCell ref="L874:L876"/>
    <mergeCell ref="M874:M876"/>
    <mergeCell ref="N874:N876"/>
    <mergeCell ref="O874:O876"/>
    <mergeCell ref="P874:P876"/>
    <mergeCell ref="R874:R876"/>
    <mergeCell ref="AR873:AS875"/>
    <mergeCell ref="B853:I854"/>
    <mergeCell ref="J853:N854"/>
    <mergeCell ref="T853:U853"/>
    <mergeCell ref="V853:X853"/>
    <mergeCell ref="T854:U854"/>
    <mergeCell ref="V854:Y854"/>
    <mergeCell ref="AH853:AK853"/>
    <mergeCell ref="AN853:AR853"/>
    <mergeCell ref="Z854:AC854"/>
    <mergeCell ref="AD854:AG854"/>
    <mergeCell ref="AH854:AK854"/>
    <mergeCell ref="AL854:AM854"/>
    <mergeCell ref="AN854:AR854"/>
    <mergeCell ref="F857:N859"/>
    <mergeCell ref="O857:U859"/>
    <mergeCell ref="V857:Y857"/>
    <mergeCell ref="V859:Y859"/>
    <mergeCell ref="T856:U856"/>
    <mergeCell ref="V856:Y856"/>
    <mergeCell ref="AH855:AK855"/>
    <mergeCell ref="B855:I856"/>
    <mergeCell ref="J855:N856"/>
    <mergeCell ref="T855:U855"/>
    <mergeCell ref="V855:X855"/>
    <mergeCell ref="AH857:AK857"/>
    <mergeCell ref="Z856:AC856"/>
    <mergeCell ref="AD856:AG856"/>
    <mergeCell ref="AH856:AK856"/>
    <mergeCell ref="B857:E859"/>
    <mergeCell ref="Z859:AC859"/>
    <mergeCell ref="AD859:AG859"/>
    <mergeCell ref="AH859:AK859"/>
    <mergeCell ref="B849:I850"/>
    <mergeCell ref="J849:N850"/>
    <mergeCell ref="T849:U849"/>
    <mergeCell ref="V849:X849"/>
    <mergeCell ref="T850:U850"/>
    <mergeCell ref="V850:Y850"/>
    <mergeCell ref="AH849:AK849"/>
    <mergeCell ref="AN849:AR849"/>
    <mergeCell ref="Z850:AC850"/>
    <mergeCell ref="AD850:AG850"/>
    <mergeCell ref="AH850:AK850"/>
    <mergeCell ref="AL850:AM850"/>
    <mergeCell ref="AN850:AR850"/>
    <mergeCell ref="B851:I852"/>
    <mergeCell ref="J851:N852"/>
    <mergeCell ref="T851:U851"/>
    <mergeCell ref="V851:X851"/>
    <mergeCell ref="T852:U852"/>
    <mergeCell ref="V852:Y852"/>
    <mergeCell ref="AH851:AK851"/>
    <mergeCell ref="AN851:AR851"/>
    <mergeCell ref="Z852:AC852"/>
    <mergeCell ref="AD852:AG852"/>
    <mergeCell ref="AH852:AK852"/>
    <mergeCell ref="AL852:AM852"/>
    <mergeCell ref="AN852:AR852"/>
    <mergeCell ref="B845:I846"/>
    <mergeCell ref="J845:N846"/>
    <mergeCell ref="T845:U845"/>
    <mergeCell ref="V845:X845"/>
    <mergeCell ref="T846:U846"/>
    <mergeCell ref="V846:Y846"/>
    <mergeCell ref="AH845:AK845"/>
    <mergeCell ref="AN845:AR845"/>
    <mergeCell ref="Z846:AC846"/>
    <mergeCell ref="AD846:AG846"/>
    <mergeCell ref="AH846:AK846"/>
    <mergeCell ref="AL846:AM846"/>
    <mergeCell ref="AN846:AR846"/>
    <mergeCell ref="B847:I848"/>
    <mergeCell ref="J847:N848"/>
    <mergeCell ref="T847:U847"/>
    <mergeCell ref="V847:X847"/>
    <mergeCell ref="T848:U848"/>
    <mergeCell ref="V848:Y848"/>
    <mergeCell ref="AH847:AK847"/>
    <mergeCell ref="AN847:AR847"/>
    <mergeCell ref="Z848:AC848"/>
    <mergeCell ref="AD848:AG848"/>
    <mergeCell ref="AH848:AK848"/>
    <mergeCell ref="AL848:AM848"/>
    <mergeCell ref="AN848:AR848"/>
    <mergeCell ref="B841:I842"/>
    <mergeCell ref="J841:N842"/>
    <mergeCell ref="T841:U841"/>
    <mergeCell ref="V841:X841"/>
    <mergeCell ref="T842:U842"/>
    <mergeCell ref="V842:Y842"/>
    <mergeCell ref="AH841:AK841"/>
    <mergeCell ref="AN841:AR841"/>
    <mergeCell ref="Z842:AC842"/>
    <mergeCell ref="AD842:AG842"/>
    <mergeCell ref="AH842:AK842"/>
    <mergeCell ref="AL842:AM842"/>
    <mergeCell ref="AN842:AR842"/>
    <mergeCell ref="B843:I844"/>
    <mergeCell ref="J843:N844"/>
    <mergeCell ref="T843:U843"/>
    <mergeCell ref="V843:X843"/>
    <mergeCell ref="T844:U844"/>
    <mergeCell ref="V844:Y844"/>
    <mergeCell ref="AH843:AK843"/>
    <mergeCell ref="AN843:AR843"/>
    <mergeCell ref="Z844:AC844"/>
    <mergeCell ref="AD844:AG844"/>
    <mergeCell ref="AH844:AK844"/>
    <mergeCell ref="AL844:AM844"/>
    <mergeCell ref="AN844:AR844"/>
    <mergeCell ref="J833:J835"/>
    <mergeCell ref="K833:K835"/>
    <mergeCell ref="L833:L835"/>
    <mergeCell ref="M833:M835"/>
    <mergeCell ref="B839:I840"/>
    <mergeCell ref="J839:N840"/>
    <mergeCell ref="T839:U839"/>
    <mergeCell ref="V839:X839"/>
    <mergeCell ref="T840:U840"/>
    <mergeCell ref="V840:Y840"/>
    <mergeCell ref="AH839:AK839"/>
    <mergeCell ref="AN839:AR839"/>
    <mergeCell ref="Z840:AC840"/>
    <mergeCell ref="AD840:AG840"/>
    <mergeCell ref="AH840:AK840"/>
    <mergeCell ref="AL840:AM840"/>
    <mergeCell ref="AN840:AR840"/>
    <mergeCell ref="V815:Y815"/>
    <mergeCell ref="AN814:AR814"/>
    <mergeCell ref="Z815:AC815"/>
    <mergeCell ref="AD815:AG815"/>
    <mergeCell ref="B836:I838"/>
    <mergeCell ref="J836:N838"/>
    <mergeCell ref="O836:U838"/>
    <mergeCell ref="V837:Y838"/>
    <mergeCell ref="Y836:AH836"/>
    <mergeCell ref="S833:S835"/>
    <mergeCell ref="T833:T835"/>
    <mergeCell ref="U833:U835"/>
    <mergeCell ref="V833:V835"/>
    <mergeCell ref="B832:I835"/>
    <mergeCell ref="AL836:AM836"/>
    <mergeCell ref="AN836:AS836"/>
    <mergeCell ref="Z837:AC838"/>
    <mergeCell ref="AD837:AG838"/>
    <mergeCell ref="AH837:AK838"/>
    <mergeCell ref="AL837:AM838"/>
    <mergeCell ref="AN837:AS837"/>
    <mergeCell ref="AN838:AS838"/>
    <mergeCell ref="J832:K832"/>
    <mergeCell ref="M832:N832"/>
    <mergeCell ref="O832:T832"/>
    <mergeCell ref="U832:W832"/>
    <mergeCell ref="AL832:AM834"/>
    <mergeCell ref="AN832:AO834"/>
    <mergeCell ref="R833:R835"/>
    <mergeCell ref="W833:W835"/>
    <mergeCell ref="AP832:AQ834"/>
    <mergeCell ref="AR832:AS834"/>
    <mergeCell ref="B812:I813"/>
    <mergeCell ref="J812:N813"/>
    <mergeCell ref="T812:U812"/>
    <mergeCell ref="V812:X812"/>
    <mergeCell ref="T813:U813"/>
    <mergeCell ref="V813:Y813"/>
    <mergeCell ref="AH812:AK812"/>
    <mergeCell ref="AN812:AR812"/>
    <mergeCell ref="Z813:AC813"/>
    <mergeCell ref="AD813:AG813"/>
    <mergeCell ref="AH813:AK813"/>
    <mergeCell ref="AL813:AM813"/>
    <mergeCell ref="AN813:AR813"/>
    <mergeCell ref="O833:O835"/>
    <mergeCell ref="P833:P835"/>
    <mergeCell ref="Q833:Q835"/>
    <mergeCell ref="B816:E818"/>
    <mergeCell ref="F816:N818"/>
    <mergeCell ref="O816:U818"/>
    <mergeCell ref="V816:Y816"/>
    <mergeCell ref="V818:Y818"/>
    <mergeCell ref="AH814:AK814"/>
    <mergeCell ref="B814:I815"/>
    <mergeCell ref="J814:N815"/>
    <mergeCell ref="T814:U814"/>
    <mergeCell ref="V814:X814"/>
    <mergeCell ref="AH816:AK816"/>
    <mergeCell ref="AN816:AR816"/>
    <mergeCell ref="Z818:AC818"/>
    <mergeCell ref="AD818:AG818"/>
    <mergeCell ref="AH818:AK818"/>
    <mergeCell ref="AN818:AR818"/>
    <mergeCell ref="B808:I809"/>
    <mergeCell ref="J808:N809"/>
    <mergeCell ref="T808:U808"/>
    <mergeCell ref="V808:X808"/>
    <mergeCell ref="T809:U809"/>
    <mergeCell ref="V809:Y809"/>
    <mergeCell ref="AH808:AK808"/>
    <mergeCell ref="AN808:AR808"/>
    <mergeCell ref="Z809:AC809"/>
    <mergeCell ref="AD809:AG809"/>
    <mergeCell ref="AH809:AK809"/>
    <mergeCell ref="AL809:AM809"/>
    <mergeCell ref="AN809:AR809"/>
    <mergeCell ref="AH806:AK806"/>
    <mergeCell ref="B810:I811"/>
    <mergeCell ref="J810:N811"/>
    <mergeCell ref="T810:U810"/>
    <mergeCell ref="V810:X810"/>
    <mergeCell ref="T811:U811"/>
    <mergeCell ref="V811:Y811"/>
    <mergeCell ref="AH810:AK810"/>
    <mergeCell ref="AN810:AR810"/>
    <mergeCell ref="Z811:AC811"/>
    <mergeCell ref="AD811:AG811"/>
    <mergeCell ref="AH811:AK811"/>
    <mergeCell ref="AL811:AM811"/>
    <mergeCell ref="AN811:AR811"/>
    <mergeCell ref="T802:U802"/>
    <mergeCell ref="V802:X802"/>
    <mergeCell ref="T803:U803"/>
    <mergeCell ref="V803:Y803"/>
    <mergeCell ref="AN802:AR802"/>
    <mergeCell ref="Z803:AC803"/>
    <mergeCell ref="AD803:AG803"/>
    <mergeCell ref="AH803:AK803"/>
    <mergeCell ref="AL803:AM803"/>
    <mergeCell ref="AN803:AR803"/>
    <mergeCell ref="B804:I805"/>
    <mergeCell ref="J804:N805"/>
    <mergeCell ref="T804:U804"/>
    <mergeCell ref="V804:X804"/>
    <mergeCell ref="T805:U805"/>
    <mergeCell ref="V805:Y805"/>
    <mergeCell ref="AN804:AR804"/>
    <mergeCell ref="Z805:AC805"/>
    <mergeCell ref="AD805:AG805"/>
    <mergeCell ref="AH805:AK805"/>
    <mergeCell ref="AL805:AM805"/>
    <mergeCell ref="AN805:AR805"/>
    <mergeCell ref="AH802:AK802"/>
    <mergeCell ref="AH804:AK804"/>
    <mergeCell ref="AH736:AK736"/>
    <mergeCell ref="V731:Y731"/>
    <mergeCell ref="Z731:AC731"/>
    <mergeCell ref="AD731:AG731"/>
    <mergeCell ref="J798:N799"/>
    <mergeCell ref="N833:N835"/>
    <mergeCell ref="B795:I797"/>
    <mergeCell ref="J795:N797"/>
    <mergeCell ref="O795:U797"/>
    <mergeCell ref="S792:S794"/>
    <mergeCell ref="T792:T794"/>
    <mergeCell ref="U792:U794"/>
    <mergeCell ref="L792:L794"/>
    <mergeCell ref="M792:M794"/>
    <mergeCell ref="W505:W507"/>
    <mergeCell ref="V505:V507"/>
    <mergeCell ref="Y795:AH795"/>
    <mergeCell ref="B800:I801"/>
    <mergeCell ref="J800:N801"/>
    <mergeCell ref="T800:U800"/>
    <mergeCell ref="V800:X800"/>
    <mergeCell ref="T801:U801"/>
    <mergeCell ref="V801:Y801"/>
    <mergeCell ref="B791:I794"/>
    <mergeCell ref="Z801:AC801"/>
    <mergeCell ref="AD801:AG801"/>
    <mergeCell ref="AH801:AK801"/>
    <mergeCell ref="V777:Y777"/>
    <mergeCell ref="V772:Y772"/>
    <mergeCell ref="Z772:AC772"/>
    <mergeCell ref="AD772:AG772"/>
    <mergeCell ref="AH772:AK772"/>
    <mergeCell ref="J792:J794"/>
    <mergeCell ref="K792:K794"/>
    <mergeCell ref="B798:I799"/>
    <mergeCell ref="AN798:AR798"/>
    <mergeCell ref="V792:V794"/>
    <mergeCell ref="O504:T504"/>
    <mergeCell ref="U504:W504"/>
    <mergeCell ref="AL504:AM506"/>
    <mergeCell ref="J791:K791"/>
    <mergeCell ref="M791:N791"/>
    <mergeCell ref="O791:T791"/>
    <mergeCell ref="U791:W791"/>
    <mergeCell ref="AL791:AM793"/>
    <mergeCell ref="N792:N794"/>
    <mergeCell ref="O792:O794"/>
    <mergeCell ref="R792:R794"/>
    <mergeCell ref="W792:W794"/>
    <mergeCell ref="AH773:AK773"/>
    <mergeCell ref="V774:Y774"/>
    <mergeCell ref="Z774:AC774"/>
    <mergeCell ref="AD774:AG774"/>
    <mergeCell ref="AL772:AM772"/>
    <mergeCell ref="T772:U772"/>
    <mergeCell ref="AH774:AK774"/>
    <mergeCell ref="AL774:AM774"/>
    <mergeCell ref="AH775:AK775"/>
    <mergeCell ref="O775:U777"/>
    <mergeCell ref="Z777:AC777"/>
    <mergeCell ref="AD777:AG777"/>
    <mergeCell ref="AH777:AK777"/>
    <mergeCell ref="V736:Y736"/>
    <mergeCell ref="AD736:AG736"/>
    <mergeCell ref="J915:J917"/>
    <mergeCell ref="K915:K917"/>
    <mergeCell ref="L915:L917"/>
    <mergeCell ref="M915:M917"/>
    <mergeCell ref="N915:N917"/>
    <mergeCell ref="B914:I917"/>
    <mergeCell ref="J914:K914"/>
    <mergeCell ref="M914:N914"/>
    <mergeCell ref="AN918:AS918"/>
    <mergeCell ref="O918:U920"/>
    <mergeCell ref="R915:R917"/>
    <mergeCell ref="V796:Y797"/>
    <mergeCell ref="Z796:AC797"/>
    <mergeCell ref="AD796:AG797"/>
    <mergeCell ref="AH796:AK797"/>
    <mergeCell ref="V919:Y920"/>
    <mergeCell ref="Z919:AC920"/>
    <mergeCell ref="AN920:AS920"/>
    <mergeCell ref="Y918:AH918"/>
    <mergeCell ref="AL918:AM918"/>
    <mergeCell ref="AL799:AM799"/>
    <mergeCell ref="AD919:AG920"/>
    <mergeCell ref="S915:S917"/>
    <mergeCell ref="B806:I807"/>
    <mergeCell ref="J806:N807"/>
    <mergeCell ref="T806:U806"/>
    <mergeCell ref="V806:X806"/>
    <mergeCell ref="T807:U807"/>
    <mergeCell ref="V807:Y807"/>
    <mergeCell ref="AN806:AR806"/>
    <mergeCell ref="B802:I803"/>
    <mergeCell ref="J802:N803"/>
    <mergeCell ref="Z799:AC799"/>
    <mergeCell ref="AD799:AG799"/>
    <mergeCell ref="AH799:AK799"/>
    <mergeCell ref="O915:O917"/>
    <mergeCell ref="P915:P917"/>
    <mergeCell ref="Q915:Q917"/>
    <mergeCell ref="AP914:AQ916"/>
    <mergeCell ref="AR914:AS916"/>
    <mergeCell ref="AN860:AR860"/>
    <mergeCell ref="T798:U798"/>
    <mergeCell ref="V798:X798"/>
    <mergeCell ref="T799:U799"/>
    <mergeCell ref="V799:Y799"/>
    <mergeCell ref="AP791:AQ793"/>
    <mergeCell ref="AR791:AS793"/>
    <mergeCell ref="AN800:AR800"/>
    <mergeCell ref="AL801:AM801"/>
    <mergeCell ref="AN801:AR801"/>
    <mergeCell ref="T815:U815"/>
    <mergeCell ref="U914:W914"/>
    <mergeCell ref="AL914:AM916"/>
    <mergeCell ref="P792:P794"/>
    <mergeCell ref="Q792:Q794"/>
    <mergeCell ref="AN859:AR859"/>
    <mergeCell ref="AL873:AM875"/>
    <mergeCell ref="O914:T914"/>
    <mergeCell ref="T915:T917"/>
    <mergeCell ref="U915:U917"/>
    <mergeCell ref="AH798:AK798"/>
    <mergeCell ref="AL795:AM795"/>
    <mergeCell ref="AN791:AO793"/>
    <mergeCell ref="Z807:AC807"/>
    <mergeCell ref="AN778:AR778"/>
    <mergeCell ref="AN795:AS795"/>
    <mergeCell ref="AL796:AM797"/>
    <mergeCell ref="AN796:AS796"/>
    <mergeCell ref="AN797:AS797"/>
    <mergeCell ref="AL856:AM856"/>
    <mergeCell ref="AN856:AR856"/>
    <mergeCell ref="AD893:AG893"/>
    <mergeCell ref="AH893:AK893"/>
    <mergeCell ref="AL893:AM893"/>
    <mergeCell ref="AN893:AR893"/>
    <mergeCell ref="AN873:AO875"/>
    <mergeCell ref="AP873:AQ875"/>
    <mergeCell ref="AL877:AM877"/>
    <mergeCell ref="AN877:AS877"/>
    <mergeCell ref="AN857:AR857"/>
    <mergeCell ref="AN799:AR799"/>
    <mergeCell ref="AH815:AK815"/>
    <mergeCell ref="AL815:AM815"/>
    <mergeCell ref="AN815:AR815"/>
    <mergeCell ref="AN855:AR855"/>
    <mergeCell ref="AH800:AK800"/>
    <mergeCell ref="AD807:AG807"/>
    <mergeCell ref="AH807:AK807"/>
    <mergeCell ref="AL807:AM807"/>
    <mergeCell ref="AN807:AR807"/>
    <mergeCell ref="AN819:AR819"/>
    <mergeCell ref="AD899:AG899"/>
    <mergeCell ref="V923:X923"/>
    <mergeCell ref="AH923:AK923"/>
    <mergeCell ref="AN923:AR923"/>
    <mergeCell ref="T924:U924"/>
    <mergeCell ref="AH924:AK924"/>
    <mergeCell ref="AL924:AM924"/>
    <mergeCell ref="AN924:AR924"/>
    <mergeCell ref="B921:I922"/>
    <mergeCell ref="J921:N922"/>
    <mergeCell ref="T921:U921"/>
    <mergeCell ref="V921:X921"/>
    <mergeCell ref="AH921:AK921"/>
    <mergeCell ref="AN921:AR921"/>
    <mergeCell ref="T922:U922"/>
    <mergeCell ref="V922:Y922"/>
    <mergeCell ref="Z922:AC922"/>
    <mergeCell ref="AD922:AG922"/>
    <mergeCell ref="V924:Y924"/>
    <mergeCell ref="Z924:AC924"/>
    <mergeCell ref="AD924:AG924"/>
    <mergeCell ref="AH922:AK922"/>
    <mergeCell ref="AL922:AM922"/>
    <mergeCell ref="AN922:AR922"/>
    <mergeCell ref="AH919:AK920"/>
    <mergeCell ref="AL919:AM920"/>
    <mergeCell ref="AN919:AS919"/>
    <mergeCell ref="B923:I924"/>
    <mergeCell ref="J923:N924"/>
    <mergeCell ref="T923:U923"/>
    <mergeCell ref="B918:I920"/>
    <mergeCell ref="J918:N920"/>
    <mergeCell ref="V928:Y928"/>
    <mergeCell ref="Z928:AC928"/>
    <mergeCell ref="AD928:AG928"/>
    <mergeCell ref="AH928:AK928"/>
    <mergeCell ref="AL928:AM928"/>
    <mergeCell ref="AN928:AR928"/>
    <mergeCell ref="AH926:AK926"/>
    <mergeCell ref="AL926:AM926"/>
    <mergeCell ref="AN926:AR926"/>
    <mergeCell ref="B927:I928"/>
    <mergeCell ref="J927:N928"/>
    <mergeCell ref="T927:U927"/>
    <mergeCell ref="V927:X927"/>
    <mergeCell ref="AH927:AK927"/>
    <mergeCell ref="AN927:AR927"/>
    <mergeCell ref="T928:U928"/>
    <mergeCell ref="B925:I926"/>
    <mergeCell ref="J925:N926"/>
    <mergeCell ref="T925:U925"/>
    <mergeCell ref="V925:X925"/>
    <mergeCell ref="AH925:AK925"/>
    <mergeCell ref="AN925:AR925"/>
    <mergeCell ref="T926:U926"/>
    <mergeCell ref="V926:Y926"/>
    <mergeCell ref="Z926:AC926"/>
    <mergeCell ref="AD926:AG926"/>
    <mergeCell ref="V932:Y932"/>
    <mergeCell ref="Z932:AC932"/>
    <mergeCell ref="AD932:AG932"/>
    <mergeCell ref="AH932:AK932"/>
    <mergeCell ref="AL932:AM932"/>
    <mergeCell ref="AN932:AR932"/>
    <mergeCell ref="AH930:AK930"/>
    <mergeCell ref="AL930:AM930"/>
    <mergeCell ref="AN930:AR930"/>
    <mergeCell ref="B931:I932"/>
    <mergeCell ref="J931:N932"/>
    <mergeCell ref="T931:U931"/>
    <mergeCell ref="V931:X931"/>
    <mergeCell ref="AH931:AK931"/>
    <mergeCell ref="AN931:AR931"/>
    <mergeCell ref="T932:U932"/>
    <mergeCell ref="B929:I930"/>
    <mergeCell ref="J929:N930"/>
    <mergeCell ref="T929:U929"/>
    <mergeCell ref="V929:X929"/>
    <mergeCell ref="AH929:AK929"/>
    <mergeCell ref="AN929:AR929"/>
    <mergeCell ref="T930:U930"/>
    <mergeCell ref="V930:Y930"/>
    <mergeCell ref="Z930:AC930"/>
    <mergeCell ref="AD930:AG930"/>
    <mergeCell ref="V936:Y936"/>
    <mergeCell ref="Z936:AC936"/>
    <mergeCell ref="AD936:AG936"/>
    <mergeCell ref="AH936:AK936"/>
    <mergeCell ref="AL936:AM936"/>
    <mergeCell ref="AN936:AR936"/>
    <mergeCell ref="AH934:AK934"/>
    <mergeCell ref="AL934:AM934"/>
    <mergeCell ref="AN934:AR934"/>
    <mergeCell ref="B935:I936"/>
    <mergeCell ref="J935:N936"/>
    <mergeCell ref="T935:U935"/>
    <mergeCell ref="V935:X935"/>
    <mergeCell ref="AH935:AK935"/>
    <mergeCell ref="AN935:AR935"/>
    <mergeCell ref="T936:U936"/>
    <mergeCell ref="B933:I934"/>
    <mergeCell ref="J933:N934"/>
    <mergeCell ref="T933:U933"/>
    <mergeCell ref="V933:X933"/>
    <mergeCell ref="AH933:AK933"/>
    <mergeCell ref="AN933:AR933"/>
    <mergeCell ref="T934:U934"/>
    <mergeCell ref="V934:Y934"/>
    <mergeCell ref="Z934:AC934"/>
    <mergeCell ref="AD934:AG934"/>
    <mergeCell ref="B939:E941"/>
    <mergeCell ref="F939:N941"/>
    <mergeCell ref="O939:U941"/>
    <mergeCell ref="V939:Y939"/>
    <mergeCell ref="AH939:AK939"/>
    <mergeCell ref="AN939:AR939"/>
    <mergeCell ref="V941:Y941"/>
    <mergeCell ref="AH941:AK941"/>
    <mergeCell ref="AN941:AR941"/>
    <mergeCell ref="AD941:AG941"/>
    <mergeCell ref="B937:I938"/>
    <mergeCell ref="J937:N938"/>
    <mergeCell ref="T937:U937"/>
    <mergeCell ref="V937:X937"/>
    <mergeCell ref="AH937:AK937"/>
    <mergeCell ref="AN937:AR937"/>
    <mergeCell ref="T938:U938"/>
    <mergeCell ref="V938:Y938"/>
    <mergeCell ref="Z938:AC938"/>
    <mergeCell ref="AD938:AG938"/>
    <mergeCell ref="M955:N955"/>
    <mergeCell ref="O955:T955"/>
    <mergeCell ref="AN955:AO957"/>
    <mergeCell ref="AP955:AQ957"/>
    <mergeCell ref="AR955:AS957"/>
    <mergeCell ref="J956:J958"/>
    <mergeCell ref="K956:K958"/>
    <mergeCell ref="L956:L958"/>
    <mergeCell ref="M956:M958"/>
    <mergeCell ref="N956:N958"/>
    <mergeCell ref="O956:O958"/>
    <mergeCell ref="P956:P958"/>
    <mergeCell ref="AL955:AM957"/>
    <mergeCell ref="AN942:AR942"/>
    <mergeCell ref="AH938:AK938"/>
    <mergeCell ref="AL938:AM938"/>
    <mergeCell ref="AN938:AR938"/>
    <mergeCell ref="Q956:Q958"/>
    <mergeCell ref="R956:R958"/>
    <mergeCell ref="W956:W958"/>
    <mergeCell ref="V956:V958"/>
    <mergeCell ref="Z941:AC941"/>
    <mergeCell ref="V940:Y940"/>
    <mergeCell ref="Z940:AC940"/>
    <mergeCell ref="AD940:AG940"/>
    <mergeCell ref="AH940:AK940"/>
    <mergeCell ref="AN940:AR940"/>
    <mergeCell ref="Y959:AH959"/>
    <mergeCell ref="AL959:AM959"/>
    <mergeCell ref="U955:W955"/>
    <mergeCell ref="T965:U965"/>
    <mergeCell ref="B964:I965"/>
    <mergeCell ref="J964:N965"/>
    <mergeCell ref="T964:U964"/>
    <mergeCell ref="V964:X964"/>
    <mergeCell ref="AH964:AK964"/>
    <mergeCell ref="AN964:AR964"/>
    <mergeCell ref="AN962:AR962"/>
    <mergeCell ref="T963:U963"/>
    <mergeCell ref="V963:Y963"/>
    <mergeCell ref="Z963:AC963"/>
    <mergeCell ref="AD963:AG963"/>
    <mergeCell ref="AN965:AR965"/>
    <mergeCell ref="AH963:AK963"/>
    <mergeCell ref="AL963:AM963"/>
    <mergeCell ref="AN963:AR963"/>
    <mergeCell ref="AN960:AS960"/>
    <mergeCell ref="AN961:AS961"/>
    <mergeCell ref="B959:I961"/>
    <mergeCell ref="J959:N961"/>
    <mergeCell ref="O959:U961"/>
    <mergeCell ref="AN959:AS959"/>
    <mergeCell ref="V960:Y961"/>
    <mergeCell ref="Z960:AC961"/>
    <mergeCell ref="S956:S958"/>
    <mergeCell ref="T956:T958"/>
    <mergeCell ref="U956:U958"/>
    <mergeCell ref="B955:I958"/>
    <mergeCell ref="J955:K955"/>
    <mergeCell ref="AD960:AG961"/>
    <mergeCell ref="AH960:AK961"/>
    <mergeCell ref="AL960:AM961"/>
    <mergeCell ref="B962:I963"/>
    <mergeCell ref="J962:N963"/>
    <mergeCell ref="T962:U962"/>
    <mergeCell ref="V962:X962"/>
    <mergeCell ref="AH962:AK962"/>
    <mergeCell ref="AN967:AR967"/>
    <mergeCell ref="B968:I969"/>
    <mergeCell ref="J968:N969"/>
    <mergeCell ref="T968:U968"/>
    <mergeCell ref="V968:X968"/>
    <mergeCell ref="AH968:AK968"/>
    <mergeCell ref="AN968:AR968"/>
    <mergeCell ref="V969:Y969"/>
    <mergeCell ref="Z969:AC969"/>
    <mergeCell ref="AD969:AG969"/>
    <mergeCell ref="V965:Y965"/>
    <mergeCell ref="Z965:AC965"/>
    <mergeCell ref="AD965:AG965"/>
    <mergeCell ref="AH965:AK965"/>
    <mergeCell ref="AL965:AM965"/>
    <mergeCell ref="T969:U969"/>
    <mergeCell ref="B966:I967"/>
    <mergeCell ref="J966:N967"/>
    <mergeCell ref="T966:U966"/>
    <mergeCell ref="V966:X966"/>
    <mergeCell ref="AH966:AK966"/>
    <mergeCell ref="AN966:AR966"/>
    <mergeCell ref="T967:U967"/>
    <mergeCell ref="V967:Y967"/>
    <mergeCell ref="Z967:AC967"/>
    <mergeCell ref="AD967:AG967"/>
    <mergeCell ref="AN969:AR969"/>
    <mergeCell ref="AH967:AK967"/>
    <mergeCell ref="AL967:AM967"/>
    <mergeCell ref="B970:I971"/>
    <mergeCell ref="J970:N971"/>
    <mergeCell ref="T970:U970"/>
    <mergeCell ref="V970:X970"/>
    <mergeCell ref="AH970:AK970"/>
    <mergeCell ref="AN973:AR973"/>
    <mergeCell ref="AH971:AK971"/>
    <mergeCell ref="AL971:AM971"/>
    <mergeCell ref="AN971:AR971"/>
    <mergeCell ref="B972:I973"/>
    <mergeCell ref="AH969:AK969"/>
    <mergeCell ref="AL969:AM969"/>
    <mergeCell ref="V977:Y977"/>
    <mergeCell ref="Z977:AC977"/>
    <mergeCell ref="AD977:AG977"/>
    <mergeCell ref="AH977:AK977"/>
    <mergeCell ref="AL977:AM977"/>
    <mergeCell ref="T973:U973"/>
    <mergeCell ref="V973:Y973"/>
    <mergeCell ref="Z973:AC973"/>
    <mergeCell ref="AD973:AG973"/>
    <mergeCell ref="AH973:AK973"/>
    <mergeCell ref="J976:N977"/>
    <mergeCell ref="T976:U976"/>
    <mergeCell ref="V976:X976"/>
    <mergeCell ref="AH976:AK976"/>
    <mergeCell ref="AN976:AR976"/>
    <mergeCell ref="AN970:AR970"/>
    <mergeCell ref="T971:U971"/>
    <mergeCell ref="V971:Y971"/>
    <mergeCell ref="Z971:AC971"/>
    <mergeCell ref="AD971:AG971"/>
    <mergeCell ref="AL973:AM973"/>
    <mergeCell ref="J972:N973"/>
    <mergeCell ref="T972:U972"/>
    <mergeCell ref="V972:X972"/>
    <mergeCell ref="AH972:AK972"/>
    <mergeCell ref="AN972:AR972"/>
    <mergeCell ref="B974:I975"/>
    <mergeCell ref="J974:N975"/>
    <mergeCell ref="T974:U974"/>
    <mergeCell ref="V974:X974"/>
    <mergeCell ref="AH974:AK974"/>
    <mergeCell ref="AN977:AR977"/>
    <mergeCell ref="AH975:AK975"/>
    <mergeCell ref="AL975:AM975"/>
    <mergeCell ref="AN975:AR975"/>
    <mergeCell ref="B976:I977"/>
    <mergeCell ref="T975:U975"/>
    <mergeCell ref="V975:Y975"/>
    <mergeCell ref="Z975:AC975"/>
    <mergeCell ref="AD975:AG975"/>
    <mergeCell ref="Q997:Q999"/>
    <mergeCell ref="R997:R999"/>
    <mergeCell ref="W997:W999"/>
    <mergeCell ref="V997:V999"/>
    <mergeCell ref="Z982:AC982"/>
    <mergeCell ref="T977:U977"/>
    <mergeCell ref="AN983:AR983"/>
    <mergeCell ref="AH979:AK979"/>
    <mergeCell ref="AL979:AM979"/>
    <mergeCell ref="AN979:AR979"/>
    <mergeCell ref="AN974:AR974"/>
    <mergeCell ref="B980:E982"/>
    <mergeCell ref="F980:N982"/>
    <mergeCell ref="O980:U982"/>
    <mergeCell ref="V980:Y980"/>
    <mergeCell ref="AH980:AK980"/>
    <mergeCell ref="AN980:AR980"/>
    <mergeCell ref="V982:Y982"/>
    <mergeCell ref="AD982:AG982"/>
    <mergeCell ref="AH982:AK982"/>
    <mergeCell ref="AN982:AR982"/>
    <mergeCell ref="B978:I979"/>
    <mergeCell ref="J978:N979"/>
    <mergeCell ref="T978:U978"/>
    <mergeCell ref="V978:X978"/>
    <mergeCell ref="AH978:AK978"/>
    <mergeCell ref="AN978:AR978"/>
    <mergeCell ref="T979:U979"/>
    <mergeCell ref="V979:Y979"/>
    <mergeCell ref="Z979:AC979"/>
    <mergeCell ref="AD979:AG979"/>
    <mergeCell ref="AN1000:AS1000"/>
    <mergeCell ref="V1001:Y1002"/>
    <mergeCell ref="Z1001:AC1002"/>
    <mergeCell ref="AD1001:AG1002"/>
    <mergeCell ref="AH1001:AK1002"/>
    <mergeCell ref="AL1001:AM1002"/>
    <mergeCell ref="AN1001:AS1001"/>
    <mergeCell ref="AN1002:AS1002"/>
    <mergeCell ref="B1000:I1002"/>
    <mergeCell ref="J1000:N1002"/>
    <mergeCell ref="O1000:U1002"/>
    <mergeCell ref="S997:S999"/>
    <mergeCell ref="T997:T999"/>
    <mergeCell ref="U997:U999"/>
    <mergeCell ref="B996:I999"/>
    <mergeCell ref="J996:K996"/>
    <mergeCell ref="M996:N996"/>
    <mergeCell ref="O996:T996"/>
    <mergeCell ref="AN996:AO998"/>
    <mergeCell ref="AP996:AQ998"/>
    <mergeCell ref="AR996:AS998"/>
    <mergeCell ref="J997:J999"/>
    <mergeCell ref="K997:K999"/>
    <mergeCell ref="L997:L999"/>
    <mergeCell ref="M997:M999"/>
    <mergeCell ref="N997:N999"/>
    <mergeCell ref="O997:O999"/>
    <mergeCell ref="P997:P999"/>
    <mergeCell ref="U996:W996"/>
    <mergeCell ref="AL996:AM998"/>
    <mergeCell ref="V1006:Y1006"/>
    <mergeCell ref="Z1006:AC1006"/>
    <mergeCell ref="AD1006:AG1006"/>
    <mergeCell ref="AH1006:AK1006"/>
    <mergeCell ref="AL1006:AM1006"/>
    <mergeCell ref="T1006:U1006"/>
    <mergeCell ref="Y1000:AH1000"/>
    <mergeCell ref="AL1000:AM1000"/>
    <mergeCell ref="AN1006:AR1006"/>
    <mergeCell ref="AH1004:AK1004"/>
    <mergeCell ref="AL1004:AM1004"/>
    <mergeCell ref="AN1004:AR1004"/>
    <mergeCell ref="B1005:I1006"/>
    <mergeCell ref="J1005:N1006"/>
    <mergeCell ref="T1005:U1005"/>
    <mergeCell ref="V1005:X1005"/>
    <mergeCell ref="AH1005:AK1005"/>
    <mergeCell ref="AN1005:AR1005"/>
    <mergeCell ref="B1003:I1004"/>
    <mergeCell ref="J1003:N1004"/>
    <mergeCell ref="T1003:U1003"/>
    <mergeCell ref="V1003:X1003"/>
    <mergeCell ref="AH1003:AK1003"/>
    <mergeCell ref="AN1003:AR1003"/>
    <mergeCell ref="T1004:U1004"/>
    <mergeCell ref="V1004:Y1004"/>
    <mergeCell ref="Z1004:AC1004"/>
    <mergeCell ref="AD1004:AG1004"/>
    <mergeCell ref="V1010:Y1010"/>
    <mergeCell ref="Z1010:AC1010"/>
    <mergeCell ref="AD1010:AG1010"/>
    <mergeCell ref="AH1010:AK1010"/>
    <mergeCell ref="AL1010:AM1010"/>
    <mergeCell ref="AN1010:AR1010"/>
    <mergeCell ref="AH1008:AK1008"/>
    <mergeCell ref="AL1008:AM1008"/>
    <mergeCell ref="AN1008:AR1008"/>
    <mergeCell ref="B1009:I1010"/>
    <mergeCell ref="J1009:N1010"/>
    <mergeCell ref="T1009:U1009"/>
    <mergeCell ref="V1009:X1009"/>
    <mergeCell ref="AH1009:AK1009"/>
    <mergeCell ref="AN1009:AR1009"/>
    <mergeCell ref="T1010:U1010"/>
    <mergeCell ref="B1007:I1008"/>
    <mergeCell ref="J1007:N1008"/>
    <mergeCell ref="T1007:U1007"/>
    <mergeCell ref="V1007:X1007"/>
    <mergeCell ref="AH1007:AK1007"/>
    <mergeCell ref="AN1007:AR1007"/>
    <mergeCell ref="T1008:U1008"/>
    <mergeCell ref="V1008:Y1008"/>
    <mergeCell ref="Z1008:AC1008"/>
    <mergeCell ref="AD1008:AG1008"/>
    <mergeCell ref="V1014:Y1014"/>
    <mergeCell ref="Z1014:AC1014"/>
    <mergeCell ref="AD1014:AG1014"/>
    <mergeCell ref="AH1014:AK1014"/>
    <mergeCell ref="AL1014:AM1014"/>
    <mergeCell ref="AN1014:AR1014"/>
    <mergeCell ref="AH1012:AK1012"/>
    <mergeCell ref="AL1012:AM1012"/>
    <mergeCell ref="AN1012:AR1012"/>
    <mergeCell ref="B1013:I1014"/>
    <mergeCell ref="J1013:N1014"/>
    <mergeCell ref="T1013:U1013"/>
    <mergeCell ref="V1013:X1013"/>
    <mergeCell ref="AH1013:AK1013"/>
    <mergeCell ref="AN1013:AR1013"/>
    <mergeCell ref="T1014:U1014"/>
    <mergeCell ref="B1011:I1012"/>
    <mergeCell ref="J1011:N1012"/>
    <mergeCell ref="T1011:U1011"/>
    <mergeCell ref="V1011:X1011"/>
    <mergeCell ref="AH1011:AK1011"/>
    <mergeCell ref="AN1011:AR1011"/>
    <mergeCell ref="T1012:U1012"/>
    <mergeCell ref="V1012:Y1012"/>
    <mergeCell ref="Z1012:AC1012"/>
    <mergeCell ref="AD1012:AG1012"/>
    <mergeCell ref="V1018:Y1018"/>
    <mergeCell ref="Z1018:AC1018"/>
    <mergeCell ref="AD1018:AG1018"/>
    <mergeCell ref="AH1018:AK1018"/>
    <mergeCell ref="AL1018:AM1018"/>
    <mergeCell ref="AN1018:AR1018"/>
    <mergeCell ref="AH1016:AK1016"/>
    <mergeCell ref="AL1016:AM1016"/>
    <mergeCell ref="AN1016:AR1016"/>
    <mergeCell ref="B1017:I1018"/>
    <mergeCell ref="J1017:N1018"/>
    <mergeCell ref="T1017:U1017"/>
    <mergeCell ref="V1017:X1017"/>
    <mergeCell ref="AH1017:AK1017"/>
    <mergeCell ref="AN1017:AR1017"/>
    <mergeCell ref="T1018:U1018"/>
    <mergeCell ref="B1015:I1016"/>
    <mergeCell ref="J1015:N1016"/>
    <mergeCell ref="T1015:U1015"/>
    <mergeCell ref="V1015:X1015"/>
    <mergeCell ref="AH1015:AK1015"/>
    <mergeCell ref="AN1015:AR1015"/>
    <mergeCell ref="T1016:U1016"/>
    <mergeCell ref="V1016:Y1016"/>
    <mergeCell ref="Z1016:AC1016"/>
    <mergeCell ref="AD1016:AG1016"/>
    <mergeCell ref="B1021:E1023"/>
    <mergeCell ref="F1021:N1023"/>
    <mergeCell ref="O1021:U1023"/>
    <mergeCell ref="V1021:Y1021"/>
    <mergeCell ref="AH1021:AK1021"/>
    <mergeCell ref="AN1021:AR1021"/>
    <mergeCell ref="V1023:Y1023"/>
    <mergeCell ref="AH1023:AK1023"/>
    <mergeCell ref="AN1023:AR1023"/>
    <mergeCell ref="AD1023:AG1023"/>
    <mergeCell ref="B1019:I1020"/>
    <mergeCell ref="J1019:N1020"/>
    <mergeCell ref="T1019:U1019"/>
    <mergeCell ref="V1019:X1019"/>
    <mergeCell ref="AH1019:AK1019"/>
    <mergeCell ref="AN1019:AR1019"/>
    <mergeCell ref="T1020:U1020"/>
    <mergeCell ref="V1020:Y1020"/>
    <mergeCell ref="Z1020:AC1020"/>
    <mergeCell ref="AD1020:AG1020"/>
    <mergeCell ref="M1037:N1037"/>
    <mergeCell ref="O1037:T1037"/>
    <mergeCell ref="AN1037:AO1039"/>
    <mergeCell ref="AP1037:AQ1039"/>
    <mergeCell ref="AR1037:AS1039"/>
    <mergeCell ref="J1038:J1040"/>
    <mergeCell ref="K1038:K1040"/>
    <mergeCell ref="L1038:L1040"/>
    <mergeCell ref="M1038:M1040"/>
    <mergeCell ref="N1038:N1040"/>
    <mergeCell ref="O1038:O1040"/>
    <mergeCell ref="P1038:P1040"/>
    <mergeCell ref="AL1037:AM1039"/>
    <mergeCell ref="AN1024:AR1024"/>
    <mergeCell ref="AH1020:AK1020"/>
    <mergeCell ref="AL1020:AM1020"/>
    <mergeCell ref="AN1020:AR1020"/>
    <mergeCell ref="Q1038:Q1040"/>
    <mergeCell ref="R1038:R1040"/>
    <mergeCell ref="W1038:W1040"/>
    <mergeCell ref="V1038:V1040"/>
    <mergeCell ref="Z1023:AC1023"/>
    <mergeCell ref="Y1041:AH1041"/>
    <mergeCell ref="AL1041:AM1041"/>
    <mergeCell ref="U1037:W1037"/>
    <mergeCell ref="T1047:U1047"/>
    <mergeCell ref="B1046:I1047"/>
    <mergeCell ref="J1046:N1047"/>
    <mergeCell ref="T1046:U1046"/>
    <mergeCell ref="V1046:X1046"/>
    <mergeCell ref="AH1046:AK1046"/>
    <mergeCell ref="AN1046:AR1046"/>
    <mergeCell ref="AN1044:AR1044"/>
    <mergeCell ref="T1045:U1045"/>
    <mergeCell ref="V1045:Y1045"/>
    <mergeCell ref="Z1045:AC1045"/>
    <mergeCell ref="AD1045:AG1045"/>
    <mergeCell ref="AN1047:AR1047"/>
    <mergeCell ref="AH1045:AK1045"/>
    <mergeCell ref="AL1045:AM1045"/>
    <mergeCell ref="AN1045:AR1045"/>
    <mergeCell ref="AN1042:AS1042"/>
    <mergeCell ref="AN1043:AS1043"/>
    <mergeCell ref="B1041:I1043"/>
    <mergeCell ref="J1041:N1043"/>
    <mergeCell ref="O1041:U1043"/>
    <mergeCell ref="AN1041:AS1041"/>
    <mergeCell ref="V1042:Y1043"/>
    <mergeCell ref="Z1042:AC1043"/>
    <mergeCell ref="S1038:S1040"/>
    <mergeCell ref="T1038:T1040"/>
    <mergeCell ref="U1038:U1040"/>
    <mergeCell ref="B1037:I1040"/>
    <mergeCell ref="J1037:K1037"/>
    <mergeCell ref="AD1042:AG1043"/>
    <mergeCell ref="AH1042:AK1043"/>
    <mergeCell ref="AL1042:AM1043"/>
    <mergeCell ref="B1044:I1045"/>
    <mergeCell ref="J1044:N1045"/>
    <mergeCell ref="T1044:U1044"/>
    <mergeCell ref="V1044:X1044"/>
    <mergeCell ref="AH1044:AK1044"/>
    <mergeCell ref="AN1049:AR1049"/>
    <mergeCell ref="B1050:I1051"/>
    <mergeCell ref="J1050:N1051"/>
    <mergeCell ref="T1050:U1050"/>
    <mergeCell ref="V1050:X1050"/>
    <mergeCell ref="AH1050:AK1050"/>
    <mergeCell ref="AN1050:AR1050"/>
    <mergeCell ref="V1051:Y1051"/>
    <mergeCell ref="Z1051:AC1051"/>
    <mergeCell ref="AD1051:AG1051"/>
    <mergeCell ref="V1047:Y1047"/>
    <mergeCell ref="Z1047:AC1047"/>
    <mergeCell ref="AD1047:AG1047"/>
    <mergeCell ref="AH1047:AK1047"/>
    <mergeCell ref="AL1047:AM1047"/>
    <mergeCell ref="T1051:U1051"/>
    <mergeCell ref="B1048:I1049"/>
    <mergeCell ref="J1048:N1049"/>
    <mergeCell ref="T1048:U1048"/>
    <mergeCell ref="V1048:X1048"/>
    <mergeCell ref="AH1048:AK1048"/>
    <mergeCell ref="AN1048:AR1048"/>
    <mergeCell ref="T1049:U1049"/>
    <mergeCell ref="V1049:Y1049"/>
    <mergeCell ref="AN1053:AR1053"/>
    <mergeCell ref="B1054:I1055"/>
    <mergeCell ref="AH1051:AK1051"/>
    <mergeCell ref="AL1051:AM1051"/>
    <mergeCell ref="T1055:U1055"/>
    <mergeCell ref="V1055:Y1055"/>
    <mergeCell ref="Z1055:AC1055"/>
    <mergeCell ref="AD1055:AG1055"/>
    <mergeCell ref="AH1055:AK1055"/>
    <mergeCell ref="AN1052:AR1052"/>
    <mergeCell ref="T1053:U1053"/>
    <mergeCell ref="V1053:Y1053"/>
    <mergeCell ref="Z1053:AC1053"/>
    <mergeCell ref="AD1053:AG1053"/>
    <mergeCell ref="AL1055:AM1055"/>
    <mergeCell ref="J1054:N1055"/>
    <mergeCell ref="T1054:U1054"/>
    <mergeCell ref="V1054:X1054"/>
    <mergeCell ref="AH1054:AK1054"/>
    <mergeCell ref="AN1054:AR1054"/>
    <mergeCell ref="T1059:U1059"/>
    <mergeCell ref="Z1049:AC1049"/>
    <mergeCell ref="AD1049:AG1049"/>
    <mergeCell ref="AN1051:AR1051"/>
    <mergeCell ref="AH1049:AK1049"/>
    <mergeCell ref="AL1049:AM1049"/>
    <mergeCell ref="AN1062:AR1062"/>
    <mergeCell ref="B1060:I1061"/>
    <mergeCell ref="V1059:Y1059"/>
    <mergeCell ref="Z1059:AC1059"/>
    <mergeCell ref="AD1059:AG1059"/>
    <mergeCell ref="AH1059:AK1059"/>
    <mergeCell ref="AL1059:AM1059"/>
    <mergeCell ref="AH1060:AK1060"/>
    <mergeCell ref="AN1060:AR1060"/>
    <mergeCell ref="T1061:U1061"/>
    <mergeCell ref="V1061:Y1061"/>
    <mergeCell ref="Z1061:AC1061"/>
    <mergeCell ref="AD1061:AG1061"/>
    <mergeCell ref="J1058:N1059"/>
    <mergeCell ref="T1058:U1058"/>
    <mergeCell ref="V1058:X1058"/>
    <mergeCell ref="AH1058:AK1058"/>
    <mergeCell ref="AN1058:AR1058"/>
    <mergeCell ref="B1052:I1053"/>
    <mergeCell ref="J1052:N1053"/>
    <mergeCell ref="T1052:U1052"/>
    <mergeCell ref="V1052:X1052"/>
    <mergeCell ref="AH1052:AK1052"/>
    <mergeCell ref="AN1055:AR1055"/>
    <mergeCell ref="AH1053:AK1053"/>
    <mergeCell ref="AL1053:AM1053"/>
    <mergeCell ref="AL1078:AM1080"/>
    <mergeCell ref="B1056:I1057"/>
    <mergeCell ref="J1056:N1057"/>
    <mergeCell ref="T1056:U1056"/>
    <mergeCell ref="V1056:X1056"/>
    <mergeCell ref="AH1056:AK1056"/>
    <mergeCell ref="AN1059:AR1059"/>
    <mergeCell ref="AH1057:AK1057"/>
    <mergeCell ref="AL1057:AM1057"/>
    <mergeCell ref="AN1057:AR1057"/>
    <mergeCell ref="B1058:I1059"/>
    <mergeCell ref="T1057:U1057"/>
    <mergeCell ref="V1057:Y1057"/>
    <mergeCell ref="Z1057:AC1057"/>
    <mergeCell ref="AD1057:AG1057"/>
    <mergeCell ref="Q1079:Q1081"/>
    <mergeCell ref="R1079:R1081"/>
    <mergeCell ref="W1079:W1081"/>
    <mergeCell ref="S1079:S1081"/>
    <mergeCell ref="T1079:T1081"/>
    <mergeCell ref="U1079:U1081"/>
    <mergeCell ref="B1078:I1081"/>
    <mergeCell ref="J1078:K1078"/>
    <mergeCell ref="M1078:N1078"/>
    <mergeCell ref="AN1065:AR1065"/>
    <mergeCell ref="AH1061:AK1061"/>
    <mergeCell ref="AL1061:AM1061"/>
    <mergeCell ref="AN1061:AR1061"/>
    <mergeCell ref="AN1056:AR1056"/>
    <mergeCell ref="B1062:E1064"/>
    <mergeCell ref="F1062:N1064"/>
    <mergeCell ref="O1062:U1064"/>
    <mergeCell ref="O1078:T1078"/>
    <mergeCell ref="J1079:J1081"/>
    <mergeCell ref="K1079:K1081"/>
    <mergeCell ref="L1079:L1081"/>
    <mergeCell ref="M1079:M1081"/>
    <mergeCell ref="N1079:N1081"/>
    <mergeCell ref="O1079:O1081"/>
    <mergeCell ref="P1079:P1081"/>
    <mergeCell ref="U1078:W1078"/>
    <mergeCell ref="J1060:N1061"/>
    <mergeCell ref="T1060:U1060"/>
    <mergeCell ref="V1060:X1060"/>
    <mergeCell ref="V1079:V1081"/>
    <mergeCell ref="V1088:Y1088"/>
    <mergeCell ref="Z1088:AC1088"/>
    <mergeCell ref="AD1088:AG1088"/>
    <mergeCell ref="AH1088:AK1088"/>
    <mergeCell ref="V1083:Y1084"/>
    <mergeCell ref="Z1083:AC1084"/>
    <mergeCell ref="AD1083:AG1084"/>
    <mergeCell ref="AH1083:AK1084"/>
    <mergeCell ref="V1062:Y1062"/>
    <mergeCell ref="AH1062:AK1062"/>
    <mergeCell ref="Z1064:AC1064"/>
    <mergeCell ref="T1088:U1088"/>
    <mergeCell ref="Y1082:AH1082"/>
    <mergeCell ref="AL1082:AM1082"/>
    <mergeCell ref="AH1086:AK1086"/>
    <mergeCell ref="AL1086:AM1086"/>
    <mergeCell ref="B1087:I1088"/>
    <mergeCell ref="J1087:N1088"/>
    <mergeCell ref="T1087:U1087"/>
    <mergeCell ref="V1087:X1087"/>
    <mergeCell ref="AH1087:AK1087"/>
    <mergeCell ref="AN1087:AR1087"/>
    <mergeCell ref="B1085:I1086"/>
    <mergeCell ref="J1085:N1086"/>
    <mergeCell ref="T1085:U1085"/>
    <mergeCell ref="V1085:X1085"/>
    <mergeCell ref="AH1085:AK1085"/>
    <mergeCell ref="AN1085:AR1085"/>
    <mergeCell ref="T1086:U1086"/>
    <mergeCell ref="V1086:Y1086"/>
    <mergeCell ref="Z1086:AC1086"/>
    <mergeCell ref="AD1086:AG1086"/>
    <mergeCell ref="B1082:I1084"/>
    <mergeCell ref="J1082:N1084"/>
    <mergeCell ref="O1082:U1084"/>
    <mergeCell ref="AN1082:AS1082"/>
    <mergeCell ref="AL1083:AM1084"/>
    <mergeCell ref="AN1083:AS1083"/>
    <mergeCell ref="AN1084:AS1084"/>
    <mergeCell ref="V1092:Y1092"/>
    <mergeCell ref="Z1092:AC1092"/>
    <mergeCell ref="AD1092:AG1092"/>
    <mergeCell ref="AH1092:AK1092"/>
    <mergeCell ref="AL1092:AM1092"/>
    <mergeCell ref="AN1092:AR1092"/>
    <mergeCell ref="AH1090:AK1090"/>
    <mergeCell ref="AL1090:AM1090"/>
    <mergeCell ref="AN1090:AR1090"/>
    <mergeCell ref="B1091:I1092"/>
    <mergeCell ref="J1091:N1092"/>
    <mergeCell ref="T1091:U1091"/>
    <mergeCell ref="V1091:X1091"/>
    <mergeCell ref="AH1091:AK1091"/>
    <mergeCell ref="AN1091:AR1091"/>
    <mergeCell ref="T1092:U1092"/>
    <mergeCell ref="B1089:I1090"/>
    <mergeCell ref="J1089:N1090"/>
    <mergeCell ref="T1089:U1089"/>
    <mergeCell ref="V1089:X1089"/>
    <mergeCell ref="AH1089:AK1089"/>
    <mergeCell ref="AN1089:AR1089"/>
    <mergeCell ref="T1090:U1090"/>
    <mergeCell ref="V1090:Y1090"/>
    <mergeCell ref="Z1090:AC1090"/>
    <mergeCell ref="AD1090:AG1090"/>
    <mergeCell ref="V1096:Y1096"/>
    <mergeCell ref="Z1096:AC1096"/>
    <mergeCell ref="AD1096:AG1096"/>
    <mergeCell ref="AH1096:AK1096"/>
    <mergeCell ref="AL1096:AM1096"/>
    <mergeCell ref="AN1096:AR1096"/>
    <mergeCell ref="AH1094:AK1094"/>
    <mergeCell ref="AL1094:AM1094"/>
    <mergeCell ref="AN1094:AR1094"/>
    <mergeCell ref="B1095:I1096"/>
    <mergeCell ref="J1095:N1096"/>
    <mergeCell ref="T1095:U1095"/>
    <mergeCell ref="V1095:X1095"/>
    <mergeCell ref="AH1095:AK1095"/>
    <mergeCell ref="AN1095:AR1095"/>
    <mergeCell ref="T1096:U1096"/>
    <mergeCell ref="B1093:I1094"/>
    <mergeCell ref="J1093:N1094"/>
    <mergeCell ref="T1093:U1093"/>
    <mergeCell ref="V1093:X1093"/>
    <mergeCell ref="AH1093:AK1093"/>
    <mergeCell ref="AN1093:AR1093"/>
    <mergeCell ref="T1094:U1094"/>
    <mergeCell ref="V1094:Y1094"/>
    <mergeCell ref="Z1094:AC1094"/>
    <mergeCell ref="AD1094:AG1094"/>
    <mergeCell ref="AH1098:AK1098"/>
    <mergeCell ref="AL1098:AM1098"/>
    <mergeCell ref="AN1098:AR1098"/>
    <mergeCell ref="B1099:I1100"/>
    <mergeCell ref="J1099:N1100"/>
    <mergeCell ref="T1099:U1099"/>
    <mergeCell ref="V1099:X1099"/>
    <mergeCell ref="AH1099:AK1099"/>
    <mergeCell ref="AN1099:AR1099"/>
    <mergeCell ref="T1100:U1100"/>
    <mergeCell ref="B1097:I1098"/>
    <mergeCell ref="J1097:N1098"/>
    <mergeCell ref="T1097:U1097"/>
    <mergeCell ref="V1097:X1097"/>
    <mergeCell ref="AH1097:AK1097"/>
    <mergeCell ref="AN1097:AR1097"/>
    <mergeCell ref="T1098:U1098"/>
    <mergeCell ref="V1098:Y1098"/>
    <mergeCell ref="Z1098:AC1098"/>
    <mergeCell ref="AD1098:AG1098"/>
    <mergeCell ref="B1103:E1105"/>
    <mergeCell ref="F1103:N1105"/>
    <mergeCell ref="O1103:U1105"/>
    <mergeCell ref="V1103:Y1103"/>
    <mergeCell ref="AH1103:AK1103"/>
    <mergeCell ref="AN1103:AR1103"/>
    <mergeCell ref="V1105:Y1105"/>
    <mergeCell ref="AH1105:AK1105"/>
    <mergeCell ref="AN1105:AR1105"/>
    <mergeCell ref="AD1105:AG1105"/>
    <mergeCell ref="B1101:I1102"/>
    <mergeCell ref="J1101:N1102"/>
    <mergeCell ref="T1101:U1101"/>
    <mergeCell ref="V1101:X1101"/>
    <mergeCell ref="AH1101:AK1101"/>
    <mergeCell ref="AN1101:AR1101"/>
    <mergeCell ref="T1102:U1102"/>
    <mergeCell ref="V1102:Y1102"/>
    <mergeCell ref="Z1102:AC1102"/>
    <mergeCell ref="AD1102:AG1102"/>
    <mergeCell ref="M1119:N1119"/>
    <mergeCell ref="O1119:T1119"/>
    <mergeCell ref="AN1119:AO1121"/>
    <mergeCell ref="AP1119:AQ1121"/>
    <mergeCell ref="AR1119:AS1121"/>
    <mergeCell ref="J1120:J1122"/>
    <mergeCell ref="K1120:K1122"/>
    <mergeCell ref="L1120:L1122"/>
    <mergeCell ref="M1120:M1122"/>
    <mergeCell ref="N1120:N1122"/>
    <mergeCell ref="O1120:O1122"/>
    <mergeCell ref="P1120:P1122"/>
    <mergeCell ref="AL1119:AM1121"/>
    <mergeCell ref="AN1106:AR1106"/>
    <mergeCell ref="AH1102:AK1102"/>
    <mergeCell ref="AL1102:AM1102"/>
    <mergeCell ref="AN1102:AR1102"/>
    <mergeCell ref="Q1120:Q1122"/>
    <mergeCell ref="R1120:R1122"/>
    <mergeCell ref="W1120:W1122"/>
    <mergeCell ref="V1120:V1122"/>
    <mergeCell ref="Z1105:AC1105"/>
    <mergeCell ref="AD1104:AG1104"/>
    <mergeCell ref="AH1104:AK1104"/>
    <mergeCell ref="AN1104:AR1104"/>
    <mergeCell ref="Y1123:AH1123"/>
    <mergeCell ref="AL1123:AM1123"/>
    <mergeCell ref="U1119:W1119"/>
    <mergeCell ref="T1129:U1129"/>
    <mergeCell ref="B1128:I1129"/>
    <mergeCell ref="J1128:N1129"/>
    <mergeCell ref="T1128:U1128"/>
    <mergeCell ref="V1128:X1128"/>
    <mergeCell ref="AH1128:AK1128"/>
    <mergeCell ref="AN1128:AR1128"/>
    <mergeCell ref="AN1126:AR1126"/>
    <mergeCell ref="T1127:U1127"/>
    <mergeCell ref="V1127:Y1127"/>
    <mergeCell ref="Z1127:AC1127"/>
    <mergeCell ref="AD1127:AG1127"/>
    <mergeCell ref="AN1129:AR1129"/>
    <mergeCell ref="AH1127:AK1127"/>
    <mergeCell ref="AL1127:AM1127"/>
    <mergeCell ref="AN1127:AR1127"/>
    <mergeCell ref="AN1124:AS1124"/>
    <mergeCell ref="AN1125:AS1125"/>
    <mergeCell ref="B1123:I1125"/>
    <mergeCell ref="J1123:N1125"/>
    <mergeCell ref="O1123:U1125"/>
    <mergeCell ref="AN1123:AS1123"/>
    <mergeCell ref="V1124:Y1125"/>
    <mergeCell ref="Z1124:AC1125"/>
    <mergeCell ref="S1120:S1122"/>
    <mergeCell ref="T1120:T1122"/>
    <mergeCell ref="U1120:U1122"/>
    <mergeCell ref="B1119:I1122"/>
    <mergeCell ref="J1119:K1119"/>
    <mergeCell ref="AD1124:AG1125"/>
    <mergeCell ref="AH1124:AK1125"/>
    <mergeCell ref="AL1124:AM1125"/>
    <mergeCell ref="B1126:I1127"/>
    <mergeCell ref="J1126:N1127"/>
    <mergeCell ref="T1126:U1126"/>
    <mergeCell ref="V1126:X1126"/>
    <mergeCell ref="AH1126:AK1126"/>
    <mergeCell ref="AN1131:AR1131"/>
    <mergeCell ref="B1132:I1133"/>
    <mergeCell ref="J1132:N1133"/>
    <mergeCell ref="T1132:U1132"/>
    <mergeCell ref="V1132:X1132"/>
    <mergeCell ref="AH1132:AK1132"/>
    <mergeCell ref="AN1132:AR1132"/>
    <mergeCell ref="V1133:Y1133"/>
    <mergeCell ref="Z1133:AC1133"/>
    <mergeCell ref="AD1133:AG1133"/>
    <mergeCell ref="V1129:Y1129"/>
    <mergeCell ref="Z1129:AC1129"/>
    <mergeCell ref="AD1129:AG1129"/>
    <mergeCell ref="AH1129:AK1129"/>
    <mergeCell ref="AL1129:AM1129"/>
    <mergeCell ref="T1133:U1133"/>
    <mergeCell ref="B1130:I1131"/>
    <mergeCell ref="J1130:N1131"/>
    <mergeCell ref="T1130:U1130"/>
    <mergeCell ref="V1130:X1130"/>
    <mergeCell ref="AH1130:AK1130"/>
    <mergeCell ref="AN1130:AR1130"/>
    <mergeCell ref="T1131:U1131"/>
    <mergeCell ref="V1131:Y1131"/>
    <mergeCell ref="Z1131:AC1131"/>
    <mergeCell ref="AD1131:AG1131"/>
    <mergeCell ref="AN1133:AR1133"/>
    <mergeCell ref="AH1131:AK1131"/>
    <mergeCell ref="AL1131:AM1131"/>
    <mergeCell ref="B1134:I1135"/>
    <mergeCell ref="J1134:N1135"/>
    <mergeCell ref="T1134:U1134"/>
    <mergeCell ref="V1134:X1134"/>
    <mergeCell ref="AH1134:AK1134"/>
    <mergeCell ref="AN1137:AR1137"/>
    <mergeCell ref="AH1135:AK1135"/>
    <mergeCell ref="AL1135:AM1135"/>
    <mergeCell ref="AN1135:AR1135"/>
    <mergeCell ref="B1136:I1137"/>
    <mergeCell ref="AH1133:AK1133"/>
    <mergeCell ref="AL1133:AM1133"/>
    <mergeCell ref="V1141:Y1141"/>
    <mergeCell ref="Z1141:AC1141"/>
    <mergeCell ref="AD1141:AG1141"/>
    <mergeCell ref="AH1141:AK1141"/>
    <mergeCell ref="AL1141:AM1141"/>
    <mergeCell ref="T1137:U1137"/>
    <mergeCell ref="V1137:Y1137"/>
    <mergeCell ref="Z1137:AC1137"/>
    <mergeCell ref="AD1137:AG1137"/>
    <mergeCell ref="AH1137:AK1137"/>
    <mergeCell ref="J1140:N1141"/>
    <mergeCell ref="T1140:U1140"/>
    <mergeCell ref="V1140:X1140"/>
    <mergeCell ref="AH1140:AK1140"/>
    <mergeCell ref="AN1140:AR1140"/>
    <mergeCell ref="AN1134:AR1134"/>
    <mergeCell ref="T1135:U1135"/>
    <mergeCell ref="V1135:Y1135"/>
    <mergeCell ref="Z1135:AC1135"/>
    <mergeCell ref="AD1135:AG1135"/>
    <mergeCell ref="AL1137:AM1137"/>
    <mergeCell ref="J1136:N1137"/>
    <mergeCell ref="T1136:U1136"/>
    <mergeCell ref="V1136:X1136"/>
    <mergeCell ref="AH1136:AK1136"/>
    <mergeCell ref="AN1136:AR1136"/>
    <mergeCell ref="B1138:I1139"/>
    <mergeCell ref="J1138:N1139"/>
    <mergeCell ref="T1138:U1138"/>
    <mergeCell ref="V1138:X1138"/>
    <mergeCell ref="AH1138:AK1138"/>
    <mergeCell ref="AN1141:AR1141"/>
    <mergeCell ref="AH1139:AK1139"/>
    <mergeCell ref="AL1139:AM1139"/>
    <mergeCell ref="AN1139:AR1139"/>
    <mergeCell ref="B1140:I1141"/>
    <mergeCell ref="T1139:U1139"/>
    <mergeCell ref="V1139:Y1139"/>
    <mergeCell ref="Z1139:AC1139"/>
    <mergeCell ref="AD1139:AG1139"/>
    <mergeCell ref="Q1161:Q1163"/>
    <mergeCell ref="R1161:R1163"/>
    <mergeCell ref="W1161:W1163"/>
    <mergeCell ref="V1161:V1163"/>
    <mergeCell ref="Z1146:AC1146"/>
    <mergeCell ref="T1141:U1141"/>
    <mergeCell ref="AN1147:AR1147"/>
    <mergeCell ref="AH1143:AK1143"/>
    <mergeCell ref="AL1143:AM1143"/>
    <mergeCell ref="AN1143:AR1143"/>
    <mergeCell ref="AN1138:AR1138"/>
    <mergeCell ref="B1144:E1146"/>
    <mergeCell ref="F1144:N1146"/>
    <mergeCell ref="O1144:U1146"/>
    <mergeCell ref="V1144:Y1144"/>
    <mergeCell ref="AH1144:AK1144"/>
    <mergeCell ref="AN1144:AR1144"/>
    <mergeCell ref="V1146:Y1146"/>
    <mergeCell ref="AD1146:AG1146"/>
    <mergeCell ref="AH1146:AK1146"/>
    <mergeCell ref="AN1146:AR1146"/>
    <mergeCell ref="B1142:I1143"/>
    <mergeCell ref="J1142:N1143"/>
    <mergeCell ref="T1142:U1142"/>
    <mergeCell ref="V1142:X1142"/>
    <mergeCell ref="AH1142:AK1142"/>
    <mergeCell ref="AN1142:AR1142"/>
    <mergeCell ref="T1143:U1143"/>
    <mergeCell ref="V1143:Y1143"/>
    <mergeCell ref="Z1143:AC1143"/>
    <mergeCell ref="AD1143:AG1143"/>
    <mergeCell ref="AN1164:AS1164"/>
    <mergeCell ref="V1165:Y1166"/>
    <mergeCell ref="Z1165:AC1166"/>
    <mergeCell ref="AD1165:AG1166"/>
    <mergeCell ref="AH1165:AK1166"/>
    <mergeCell ref="AL1165:AM1166"/>
    <mergeCell ref="AN1165:AS1165"/>
    <mergeCell ref="AN1166:AS1166"/>
    <mergeCell ref="B1164:I1166"/>
    <mergeCell ref="J1164:N1166"/>
    <mergeCell ref="O1164:U1166"/>
    <mergeCell ref="S1161:S1163"/>
    <mergeCell ref="T1161:T1163"/>
    <mergeCell ref="U1161:U1163"/>
    <mergeCell ref="B1160:I1163"/>
    <mergeCell ref="J1160:K1160"/>
    <mergeCell ref="M1160:N1160"/>
    <mergeCell ref="O1160:T1160"/>
    <mergeCell ref="AR1160:AS1162"/>
    <mergeCell ref="J1161:J1163"/>
    <mergeCell ref="K1161:K1163"/>
    <mergeCell ref="L1161:L1163"/>
    <mergeCell ref="M1161:M1163"/>
    <mergeCell ref="N1161:N1163"/>
    <mergeCell ref="O1161:O1163"/>
    <mergeCell ref="P1161:P1163"/>
    <mergeCell ref="U1160:W1160"/>
    <mergeCell ref="AL1160:AM1162"/>
    <mergeCell ref="V1170:Y1170"/>
    <mergeCell ref="Z1170:AC1170"/>
    <mergeCell ref="AD1170:AG1170"/>
    <mergeCell ref="AH1170:AK1170"/>
    <mergeCell ref="AL1170:AM1170"/>
    <mergeCell ref="T1170:U1170"/>
    <mergeCell ref="Y1164:AH1164"/>
    <mergeCell ref="AL1164:AM1164"/>
    <mergeCell ref="AH1168:AK1168"/>
    <mergeCell ref="AL1168:AM1168"/>
    <mergeCell ref="AN1168:AR1168"/>
    <mergeCell ref="B1169:I1170"/>
    <mergeCell ref="J1169:N1170"/>
    <mergeCell ref="T1169:U1169"/>
    <mergeCell ref="V1169:X1169"/>
    <mergeCell ref="AH1169:AK1169"/>
    <mergeCell ref="AN1169:AR1169"/>
    <mergeCell ref="B1167:I1168"/>
    <mergeCell ref="J1167:N1168"/>
    <mergeCell ref="T1167:U1167"/>
    <mergeCell ref="V1167:X1167"/>
    <mergeCell ref="AH1167:AK1167"/>
    <mergeCell ref="AN1167:AR1167"/>
    <mergeCell ref="T1168:U1168"/>
    <mergeCell ref="V1168:Y1168"/>
    <mergeCell ref="Z1168:AC1168"/>
    <mergeCell ref="AD1168:AG1168"/>
    <mergeCell ref="V1174:Y1174"/>
    <mergeCell ref="Z1174:AC1174"/>
    <mergeCell ref="AD1174:AG1174"/>
    <mergeCell ref="AH1174:AK1174"/>
    <mergeCell ref="AL1174:AM1174"/>
    <mergeCell ref="AN1174:AR1174"/>
    <mergeCell ref="AH1172:AK1172"/>
    <mergeCell ref="AL1172:AM1172"/>
    <mergeCell ref="AN1172:AR1172"/>
    <mergeCell ref="B1173:I1174"/>
    <mergeCell ref="J1173:N1174"/>
    <mergeCell ref="T1173:U1173"/>
    <mergeCell ref="V1173:X1173"/>
    <mergeCell ref="AH1173:AK1173"/>
    <mergeCell ref="AN1173:AR1173"/>
    <mergeCell ref="T1174:U1174"/>
    <mergeCell ref="B1171:I1172"/>
    <mergeCell ref="J1171:N1172"/>
    <mergeCell ref="T1171:U1171"/>
    <mergeCell ref="V1171:X1171"/>
    <mergeCell ref="AH1171:AK1171"/>
    <mergeCell ref="AN1171:AR1171"/>
    <mergeCell ref="T1172:U1172"/>
    <mergeCell ref="V1172:Y1172"/>
    <mergeCell ref="Z1172:AC1172"/>
    <mergeCell ref="AD1172:AG1172"/>
    <mergeCell ref="V1178:Y1178"/>
    <mergeCell ref="Z1178:AC1178"/>
    <mergeCell ref="AD1178:AG1178"/>
    <mergeCell ref="AH1178:AK1178"/>
    <mergeCell ref="AL1178:AM1178"/>
    <mergeCell ref="AN1178:AR1178"/>
    <mergeCell ref="AH1176:AK1176"/>
    <mergeCell ref="AL1176:AM1176"/>
    <mergeCell ref="AN1176:AR1176"/>
    <mergeCell ref="B1177:I1178"/>
    <mergeCell ref="J1177:N1178"/>
    <mergeCell ref="T1177:U1177"/>
    <mergeCell ref="V1177:X1177"/>
    <mergeCell ref="AH1177:AK1177"/>
    <mergeCell ref="AN1177:AR1177"/>
    <mergeCell ref="T1178:U1178"/>
    <mergeCell ref="B1175:I1176"/>
    <mergeCell ref="J1175:N1176"/>
    <mergeCell ref="T1175:U1175"/>
    <mergeCell ref="V1175:X1175"/>
    <mergeCell ref="AH1175:AK1175"/>
    <mergeCell ref="AN1175:AR1175"/>
    <mergeCell ref="T1176:U1176"/>
    <mergeCell ref="V1176:Y1176"/>
    <mergeCell ref="Z1176:AC1176"/>
    <mergeCell ref="AD1176:AG1176"/>
    <mergeCell ref="V1182:Y1182"/>
    <mergeCell ref="Z1182:AC1182"/>
    <mergeCell ref="AD1182:AG1182"/>
    <mergeCell ref="AH1182:AK1182"/>
    <mergeCell ref="AL1182:AM1182"/>
    <mergeCell ref="AN1182:AR1182"/>
    <mergeCell ref="AH1180:AK1180"/>
    <mergeCell ref="AL1180:AM1180"/>
    <mergeCell ref="AN1180:AR1180"/>
    <mergeCell ref="B1181:I1182"/>
    <mergeCell ref="J1181:N1182"/>
    <mergeCell ref="T1181:U1181"/>
    <mergeCell ref="V1181:X1181"/>
    <mergeCell ref="AH1181:AK1181"/>
    <mergeCell ref="AN1181:AR1181"/>
    <mergeCell ref="T1182:U1182"/>
    <mergeCell ref="B1179:I1180"/>
    <mergeCell ref="J1179:N1180"/>
    <mergeCell ref="T1179:U1179"/>
    <mergeCell ref="V1179:X1179"/>
    <mergeCell ref="AH1179:AK1179"/>
    <mergeCell ref="AN1179:AR1179"/>
    <mergeCell ref="T1180:U1180"/>
    <mergeCell ref="V1180:Y1180"/>
    <mergeCell ref="Z1180:AC1180"/>
    <mergeCell ref="AD1180:AG1180"/>
    <mergeCell ref="AH1184:AK1184"/>
    <mergeCell ref="AL1184:AM1184"/>
    <mergeCell ref="AN1184:AR1184"/>
    <mergeCell ref="Q1202:Q1204"/>
    <mergeCell ref="R1202:R1204"/>
    <mergeCell ref="W1202:W1204"/>
    <mergeCell ref="V1202:V1204"/>
    <mergeCell ref="Z1187:AC1187"/>
    <mergeCell ref="B1185:E1187"/>
    <mergeCell ref="F1185:N1187"/>
    <mergeCell ref="O1185:U1187"/>
    <mergeCell ref="V1185:Y1185"/>
    <mergeCell ref="AH1185:AK1185"/>
    <mergeCell ref="AN1185:AR1185"/>
    <mergeCell ref="V1187:Y1187"/>
    <mergeCell ref="AH1187:AK1187"/>
    <mergeCell ref="AN1187:AR1187"/>
    <mergeCell ref="AD1187:AG1187"/>
    <mergeCell ref="B1183:I1184"/>
    <mergeCell ref="J1183:N1184"/>
    <mergeCell ref="T1183:U1183"/>
    <mergeCell ref="V1183:X1183"/>
    <mergeCell ref="AH1183:AK1183"/>
    <mergeCell ref="AN1183:AR1183"/>
    <mergeCell ref="T1184:U1184"/>
    <mergeCell ref="V1184:Y1184"/>
    <mergeCell ref="Z1184:AC1184"/>
    <mergeCell ref="AD1184:AG1184"/>
    <mergeCell ref="B1201:I1204"/>
    <mergeCell ref="J1201:K1201"/>
    <mergeCell ref="B1205:I1207"/>
    <mergeCell ref="J1205:N1207"/>
    <mergeCell ref="O1205:U1207"/>
    <mergeCell ref="AN1205:AS1205"/>
    <mergeCell ref="AR1201:AS1203"/>
    <mergeCell ref="J1202:J1204"/>
    <mergeCell ref="K1202:K1204"/>
    <mergeCell ref="L1202:L1204"/>
    <mergeCell ref="M1202:M1204"/>
    <mergeCell ref="N1202:N1204"/>
    <mergeCell ref="O1202:O1204"/>
    <mergeCell ref="P1202:P1204"/>
    <mergeCell ref="S1202:S1204"/>
    <mergeCell ref="T1202:T1204"/>
    <mergeCell ref="Y1205:AH1205"/>
    <mergeCell ref="AL1205:AM1205"/>
    <mergeCell ref="U1201:W1201"/>
    <mergeCell ref="AN1201:AO1203"/>
    <mergeCell ref="AP1201:AQ1203"/>
    <mergeCell ref="U1202:U1204"/>
    <mergeCell ref="V1206:Y1207"/>
    <mergeCell ref="Z1206:AC1207"/>
    <mergeCell ref="AN1208:AR1208"/>
    <mergeCell ref="J1210:N1211"/>
    <mergeCell ref="T1210:U1210"/>
    <mergeCell ref="V1210:X1210"/>
    <mergeCell ref="AH1210:AK1210"/>
    <mergeCell ref="AN1210:AR1210"/>
    <mergeCell ref="AL1201:AM1203"/>
    <mergeCell ref="V1211:Y1211"/>
    <mergeCell ref="Z1211:AC1211"/>
    <mergeCell ref="AD1211:AG1211"/>
    <mergeCell ref="AH1211:AK1211"/>
    <mergeCell ref="T1209:U1209"/>
    <mergeCell ref="V1209:Y1209"/>
    <mergeCell ref="Z1209:AC1209"/>
    <mergeCell ref="AD1209:AG1209"/>
    <mergeCell ref="AN1211:AR1211"/>
    <mergeCell ref="AH1209:AK1209"/>
    <mergeCell ref="AL1209:AM1209"/>
    <mergeCell ref="AN1209:AR1209"/>
    <mergeCell ref="AL1211:AM1211"/>
    <mergeCell ref="M1201:N1201"/>
    <mergeCell ref="O1201:T1201"/>
    <mergeCell ref="AN1206:AS1206"/>
    <mergeCell ref="AN1207:AS1207"/>
    <mergeCell ref="AD1206:AG1207"/>
    <mergeCell ref="AH1206:AK1207"/>
    <mergeCell ref="AL1206:AM1207"/>
    <mergeCell ref="B1208:I1209"/>
    <mergeCell ref="J1208:N1209"/>
    <mergeCell ref="T1208:U1208"/>
    <mergeCell ref="V1208:X1208"/>
    <mergeCell ref="AH1208:AK1208"/>
    <mergeCell ref="B1210:I1211"/>
    <mergeCell ref="AN1215:AR1215"/>
    <mergeCell ref="AH1213:AK1213"/>
    <mergeCell ref="AL1213:AM1213"/>
    <mergeCell ref="AN1213:AR1213"/>
    <mergeCell ref="B1214:I1215"/>
    <mergeCell ref="J1214:N1215"/>
    <mergeCell ref="T1214:U1214"/>
    <mergeCell ref="V1214:X1214"/>
    <mergeCell ref="AH1214:AK1214"/>
    <mergeCell ref="AN1214:AR1214"/>
    <mergeCell ref="T1215:U1215"/>
    <mergeCell ref="B1212:I1213"/>
    <mergeCell ref="J1212:N1213"/>
    <mergeCell ref="T1212:U1212"/>
    <mergeCell ref="V1212:X1212"/>
    <mergeCell ref="AH1212:AK1212"/>
    <mergeCell ref="V1215:Y1215"/>
    <mergeCell ref="Z1215:AC1215"/>
    <mergeCell ref="AD1215:AG1215"/>
    <mergeCell ref="AH1215:AK1215"/>
    <mergeCell ref="AN1212:AR1212"/>
    <mergeCell ref="T1213:U1213"/>
    <mergeCell ref="T1211:U1211"/>
    <mergeCell ref="V1213:Y1213"/>
    <mergeCell ref="Z1213:AC1213"/>
    <mergeCell ref="AD1213:AG1213"/>
    <mergeCell ref="AN1219:AR1219"/>
    <mergeCell ref="AH1217:AK1217"/>
    <mergeCell ref="AL1217:AM1217"/>
    <mergeCell ref="AN1217:AR1217"/>
    <mergeCell ref="B1218:I1219"/>
    <mergeCell ref="J1218:N1219"/>
    <mergeCell ref="T1218:U1218"/>
    <mergeCell ref="V1218:X1218"/>
    <mergeCell ref="AH1218:AK1218"/>
    <mergeCell ref="AN1218:AR1218"/>
    <mergeCell ref="T1219:U1219"/>
    <mergeCell ref="B1216:I1217"/>
    <mergeCell ref="J1216:N1217"/>
    <mergeCell ref="T1216:U1216"/>
    <mergeCell ref="V1216:X1216"/>
    <mergeCell ref="AH1216:AK1216"/>
    <mergeCell ref="AN1216:AR1216"/>
    <mergeCell ref="T1217:U1217"/>
    <mergeCell ref="V1217:Y1217"/>
    <mergeCell ref="Z1217:AC1217"/>
    <mergeCell ref="AD1217:AG1217"/>
    <mergeCell ref="AL1215:AM1215"/>
    <mergeCell ref="V1223:Y1223"/>
    <mergeCell ref="Z1223:AC1223"/>
    <mergeCell ref="AD1223:AG1223"/>
    <mergeCell ref="AH1223:AK1223"/>
    <mergeCell ref="AL1223:AM1223"/>
    <mergeCell ref="AN1223:AR1223"/>
    <mergeCell ref="AH1221:AK1221"/>
    <mergeCell ref="AL1221:AM1221"/>
    <mergeCell ref="AN1221:AR1221"/>
    <mergeCell ref="B1222:I1223"/>
    <mergeCell ref="J1222:N1223"/>
    <mergeCell ref="T1222:U1222"/>
    <mergeCell ref="V1222:X1222"/>
    <mergeCell ref="AH1222:AK1222"/>
    <mergeCell ref="AN1222:AR1222"/>
    <mergeCell ref="T1223:U1223"/>
    <mergeCell ref="B1220:I1221"/>
    <mergeCell ref="J1220:N1221"/>
    <mergeCell ref="T1220:U1220"/>
    <mergeCell ref="V1220:X1220"/>
    <mergeCell ref="AH1220:AK1220"/>
    <mergeCell ref="AN1220:AR1220"/>
    <mergeCell ref="T1221:U1221"/>
    <mergeCell ref="V1221:Y1221"/>
    <mergeCell ref="Z1221:AC1221"/>
    <mergeCell ref="AD1221:AG1221"/>
    <mergeCell ref="V1219:Y1219"/>
    <mergeCell ref="Z1219:AC1219"/>
    <mergeCell ref="AD1219:AG1219"/>
    <mergeCell ref="AH1219:AK1219"/>
    <mergeCell ref="AL1219:AM1219"/>
    <mergeCell ref="AN1229:AR1229"/>
    <mergeCell ref="AH1226:AK1226"/>
    <mergeCell ref="AN1226:AR1226"/>
    <mergeCell ref="V1228:Y1228"/>
    <mergeCell ref="Z1228:AC1228"/>
    <mergeCell ref="AD1228:AG1228"/>
    <mergeCell ref="AH1228:AK1228"/>
    <mergeCell ref="AN1228:AR1228"/>
    <mergeCell ref="AH1225:AK1225"/>
    <mergeCell ref="AL1225:AM1225"/>
    <mergeCell ref="AN1225:AR1225"/>
    <mergeCell ref="B1226:E1228"/>
    <mergeCell ref="F1226:N1228"/>
    <mergeCell ref="O1226:U1228"/>
    <mergeCell ref="V1226:Y1226"/>
    <mergeCell ref="B1224:I1225"/>
    <mergeCell ref="J1224:N1225"/>
    <mergeCell ref="T1224:U1224"/>
    <mergeCell ref="V1224:X1224"/>
    <mergeCell ref="AH1224:AK1224"/>
    <mergeCell ref="AN1224:AR1224"/>
    <mergeCell ref="T1225:U1225"/>
    <mergeCell ref="V1225:Y1225"/>
    <mergeCell ref="Z1225:AC1225"/>
    <mergeCell ref="AD1225:AG1225"/>
    <mergeCell ref="V1227:Y1227"/>
    <mergeCell ref="Z1227:AC1227"/>
    <mergeCell ref="AD1227:AG1227"/>
    <mergeCell ref="AH1227:AK1227"/>
    <mergeCell ref="AN1227:AR1227"/>
    <mergeCell ref="AN79:AR79"/>
    <mergeCell ref="V120:Y120"/>
    <mergeCell ref="Z120:AC120"/>
    <mergeCell ref="AD120:AG120"/>
    <mergeCell ref="AH120:AK120"/>
    <mergeCell ref="AN120:AR120"/>
    <mergeCell ref="V161:Y161"/>
    <mergeCell ref="Z161:AC161"/>
    <mergeCell ref="AD161:AG161"/>
    <mergeCell ref="AH161:AK161"/>
    <mergeCell ref="AN161:AR161"/>
    <mergeCell ref="V202:Y202"/>
    <mergeCell ref="Z202:AC202"/>
    <mergeCell ref="AD202:AG202"/>
    <mergeCell ref="AH202:AK202"/>
    <mergeCell ref="AN202:AR202"/>
    <mergeCell ref="AN176:AO178"/>
    <mergeCell ref="AP176:AQ178"/>
    <mergeCell ref="AR176:AS178"/>
    <mergeCell ref="AN186:AR186"/>
    <mergeCell ref="AN184:AR184"/>
    <mergeCell ref="V162:Y162"/>
    <mergeCell ref="AD162:AG162"/>
    <mergeCell ref="AH162:AK162"/>
    <mergeCell ref="AN162:AR162"/>
    <mergeCell ref="V157:Y157"/>
    <mergeCell ref="Z157:AC157"/>
    <mergeCell ref="AD157:AG157"/>
    <mergeCell ref="V198:Y198"/>
    <mergeCell ref="Z198:AC198"/>
    <mergeCell ref="AD198:AG198"/>
    <mergeCell ref="AH198:AK198"/>
    <mergeCell ref="V243:Y243"/>
    <mergeCell ref="Z243:AC243"/>
    <mergeCell ref="AD243:AG243"/>
    <mergeCell ref="AH243:AK243"/>
    <mergeCell ref="AN243:AR243"/>
    <mergeCell ref="V284:Y284"/>
    <mergeCell ref="Z284:AC284"/>
    <mergeCell ref="AD284:AG284"/>
    <mergeCell ref="AH284:AK284"/>
    <mergeCell ref="AN284:AR284"/>
    <mergeCell ref="V325:Y325"/>
    <mergeCell ref="Z325:AC325"/>
    <mergeCell ref="AD325:AG325"/>
    <mergeCell ref="AH325:AK325"/>
    <mergeCell ref="AN325:AR325"/>
    <mergeCell ref="V366:Y366"/>
    <mergeCell ref="Z366:AC366"/>
    <mergeCell ref="AD366:AG366"/>
    <mergeCell ref="AH366:AK366"/>
    <mergeCell ref="AN366:AR366"/>
    <mergeCell ref="AN340:AO342"/>
    <mergeCell ref="AP340:AQ342"/>
    <mergeCell ref="AR340:AS342"/>
    <mergeCell ref="AN350:AR350"/>
    <mergeCell ref="AN348:AR348"/>
    <mergeCell ref="V326:Y326"/>
    <mergeCell ref="AD326:AG326"/>
    <mergeCell ref="AH326:AK326"/>
    <mergeCell ref="AN326:AR326"/>
    <mergeCell ref="V321:Y321"/>
    <mergeCell ref="Z321:AC321"/>
    <mergeCell ref="AD321:AG321"/>
    <mergeCell ref="V407:Y407"/>
    <mergeCell ref="Z407:AC407"/>
    <mergeCell ref="AD407:AG407"/>
    <mergeCell ref="AH407:AK407"/>
    <mergeCell ref="AN407:AR407"/>
    <mergeCell ref="V448:Y448"/>
    <mergeCell ref="Z448:AC448"/>
    <mergeCell ref="AD448:AG448"/>
    <mergeCell ref="AH448:AK448"/>
    <mergeCell ref="AN448:AR448"/>
    <mergeCell ref="V489:Y489"/>
    <mergeCell ref="Z489:AC489"/>
    <mergeCell ref="AD489:AG489"/>
    <mergeCell ref="AH489:AK489"/>
    <mergeCell ref="AN489:AR489"/>
    <mergeCell ref="V530:Y530"/>
    <mergeCell ref="Z530:AC530"/>
    <mergeCell ref="AD530:AG530"/>
    <mergeCell ref="AH530:AK530"/>
    <mergeCell ref="AN530:AR530"/>
    <mergeCell ref="AL524:AM524"/>
    <mergeCell ref="AN524:AR524"/>
    <mergeCell ref="AH513:AK513"/>
    <mergeCell ref="AD483:AG483"/>
    <mergeCell ref="AN491:AR491"/>
    <mergeCell ref="V483:Y483"/>
    <mergeCell ref="Z483:AC483"/>
    <mergeCell ref="AN475:AR475"/>
    <mergeCell ref="AH477:AK477"/>
    <mergeCell ref="Z475:AC475"/>
    <mergeCell ref="AD475:AG475"/>
    <mergeCell ref="V476:X476"/>
    <mergeCell ref="V571:Y571"/>
    <mergeCell ref="Z571:AC571"/>
    <mergeCell ref="AD571:AG571"/>
    <mergeCell ref="AH571:AK571"/>
    <mergeCell ref="AN571:AR571"/>
    <mergeCell ref="V612:Y612"/>
    <mergeCell ref="Z612:AC612"/>
    <mergeCell ref="AD612:AG612"/>
    <mergeCell ref="AH612:AK612"/>
    <mergeCell ref="AN612:AR612"/>
    <mergeCell ref="V653:Y653"/>
    <mergeCell ref="Z653:AC653"/>
    <mergeCell ref="AD653:AG653"/>
    <mergeCell ref="AH653:AK653"/>
    <mergeCell ref="AN653:AR653"/>
    <mergeCell ref="V694:Y694"/>
    <mergeCell ref="Z694:AC694"/>
    <mergeCell ref="AD694:AG694"/>
    <mergeCell ref="AH694:AK694"/>
    <mergeCell ref="AN694:AR694"/>
    <mergeCell ref="AN668:AO670"/>
    <mergeCell ref="AP668:AQ670"/>
    <mergeCell ref="AR668:AS670"/>
    <mergeCell ref="AN678:AR678"/>
    <mergeCell ref="AN676:AR676"/>
    <mergeCell ref="V654:Y654"/>
    <mergeCell ref="AD654:AG654"/>
    <mergeCell ref="AH654:AK654"/>
    <mergeCell ref="AN654:AR654"/>
    <mergeCell ref="V649:Y649"/>
    <mergeCell ref="Z649:AC649"/>
    <mergeCell ref="AD649:AG649"/>
    <mergeCell ref="V1145:Y1145"/>
    <mergeCell ref="Z1145:AC1145"/>
    <mergeCell ref="AD1145:AG1145"/>
    <mergeCell ref="AH1145:AK1145"/>
    <mergeCell ref="AN1145:AR1145"/>
    <mergeCell ref="V1186:Y1186"/>
    <mergeCell ref="Z1186:AC1186"/>
    <mergeCell ref="AD1186:AG1186"/>
    <mergeCell ref="AH1186:AK1186"/>
    <mergeCell ref="AN1186:AR1186"/>
    <mergeCell ref="V735:Y735"/>
    <mergeCell ref="Z735:AC735"/>
    <mergeCell ref="AD735:AG735"/>
    <mergeCell ref="AH735:AK735"/>
    <mergeCell ref="AN735:AR735"/>
    <mergeCell ref="V776:Y776"/>
    <mergeCell ref="Z776:AC776"/>
    <mergeCell ref="AD776:AG776"/>
    <mergeCell ref="AH776:AK776"/>
    <mergeCell ref="AN776:AR776"/>
    <mergeCell ref="V817:Y817"/>
    <mergeCell ref="Z817:AC817"/>
    <mergeCell ref="AD817:AG817"/>
    <mergeCell ref="AH817:AK817"/>
    <mergeCell ref="AN817:AR817"/>
    <mergeCell ref="V858:Y858"/>
    <mergeCell ref="Z858:AC858"/>
    <mergeCell ref="AD858:AG858"/>
    <mergeCell ref="AH858:AK858"/>
    <mergeCell ref="AN858:AR858"/>
    <mergeCell ref="AN1160:AO1162"/>
    <mergeCell ref="AP1160:AQ1162"/>
    <mergeCell ref="V981:Y981"/>
    <mergeCell ref="Z981:AC981"/>
    <mergeCell ref="AD981:AG981"/>
    <mergeCell ref="AH981:AK981"/>
    <mergeCell ref="AN981:AR981"/>
    <mergeCell ref="V1022:Y1022"/>
    <mergeCell ref="Z1022:AC1022"/>
    <mergeCell ref="AD1022:AG1022"/>
    <mergeCell ref="AH1022:AK1022"/>
    <mergeCell ref="AN1022:AR1022"/>
    <mergeCell ref="V1063:Y1063"/>
    <mergeCell ref="Z1063:AC1063"/>
    <mergeCell ref="AD1063:AG1063"/>
    <mergeCell ref="AH1063:AK1063"/>
    <mergeCell ref="AN1063:AR1063"/>
    <mergeCell ref="V1104:Y1104"/>
    <mergeCell ref="Z1104:AC1104"/>
    <mergeCell ref="AN1078:AO1080"/>
    <mergeCell ref="AP1078:AQ1080"/>
    <mergeCell ref="AR1078:AS1080"/>
    <mergeCell ref="AN1088:AR1088"/>
    <mergeCell ref="AN1086:AR1086"/>
    <mergeCell ref="V1064:Y1064"/>
    <mergeCell ref="AD1064:AG1064"/>
    <mergeCell ref="AH1064:AK1064"/>
    <mergeCell ref="AN1064:AR1064"/>
    <mergeCell ref="V1100:Y1100"/>
    <mergeCell ref="Z1100:AC1100"/>
    <mergeCell ref="AD1100:AG1100"/>
    <mergeCell ref="AH1100:AK1100"/>
    <mergeCell ref="AL1100:AM1100"/>
    <mergeCell ref="AN1100:AR1100"/>
    <mergeCell ref="AM746:AP747"/>
    <mergeCell ref="AM787:AP788"/>
    <mergeCell ref="AM828:AP829"/>
    <mergeCell ref="AM869:AP870"/>
    <mergeCell ref="AM910:AP911"/>
    <mergeCell ref="AM951:AP952"/>
    <mergeCell ref="AM992:AP993"/>
    <mergeCell ref="AM1033:AP1034"/>
    <mergeCell ref="AM1074:AP1075"/>
    <mergeCell ref="AM1115:AP1116"/>
    <mergeCell ref="AM1156:AP1157"/>
    <mergeCell ref="AM1197:AP1198"/>
    <mergeCell ref="AM5:AP6"/>
    <mergeCell ref="AM49:AP50"/>
    <mergeCell ref="AM90:AP91"/>
    <mergeCell ref="AM131:AP132"/>
    <mergeCell ref="AM172:AP173"/>
    <mergeCell ref="AM213:AP214"/>
    <mergeCell ref="AM254:AP255"/>
    <mergeCell ref="AM295:AP296"/>
    <mergeCell ref="AM336:AP337"/>
    <mergeCell ref="AM377:AP378"/>
    <mergeCell ref="AM418:AP419"/>
    <mergeCell ref="AM459:AP460"/>
    <mergeCell ref="AM500:AP501"/>
    <mergeCell ref="AM541:AP542"/>
    <mergeCell ref="AM582:AP583"/>
    <mergeCell ref="AM623:AP624"/>
    <mergeCell ref="AM664:AP665"/>
    <mergeCell ref="AN1188:AR1188"/>
    <mergeCell ref="AN1170:AR1170"/>
    <mergeCell ref="AL1088:AM1088"/>
  </mergeCells>
  <phoneticPr fontId="2"/>
  <conditionalFormatting sqref="V17:Y17 V19:Y19 V21:Y21 V23:Y23 V25:Y25 V61:Y61 V63:Y63 V65:Y65 V67:Y67 V69:Y69 V71:Y71 V73:Y73 V75:Y75 V77:Y77 V102:Y102 V104:Y104 V106:Y106 V108:Y108 V110:Y110 V112:Y112 V114:Y114 V116:Y116 V118:Y118 V143:Y143 V145:Y145 V147:Y147 V149:Y149 V151:Y151 V153:Y153 V155:Y155 V157:Y157 V159:Y159 V184:Y184 V186:Y186 V188:Y188 V190:Y190 V192:Y192 V194:Y194 V196:Y196 V198:Y198 V200:Y200 V225:Y225 V227:Y227 V229:Y229 V231:Y231 V233:Y233 V235:Y235 V237:Y237 V239:Y239 V241:Y241 V266:Y266 V268:Y268 V270:Y270 V272:Y272 V274:Y274 V276:Y276 V278:Y278 V280:Y280 V282:Y282 V307:Y307 V309:Y309 V311:Y311 V313:Y313 V315:Y315 V317:Y317 V319:Y319 V321:Y321 V323:Y323 V348:Y348 V350:Y350 V352:Y352 V354:Y354 V356:Y356 V358:Y358 V360:Y360 V362:Y362 V364:Y364 V389:Y389 V391:Y391 V393:Y393 V395:Y395 V397:Y397 V399:Y399 V401:Y401 V403:Y403 V405:Y405 V430:Y430 V432:Y432 V434:Y434 V436:Y436 V438:Y438 V440:Y440 V442:Y442 V444:Y444 V446:Y446 V471:Y471 V473:Y473 V475:Y475 V477:Y477 V479:Y479 V481:Y481 V483:Y483 V485:Y485 V487:Y487 V512:Y512 V514:Y514 V516:Y516 V518:Y518 V520:Y520 V522:Y522 V524:Y524 V526:Y526 V528:Y528 V553:Y553 V555:Y555 V557:Y557 V559:Y559 V561:Y561 V563:Y563 V565:Y565 V567:Y567 V569:Y569 V594:Y594 V596:Y596 V598:Y598 V600:Y600 V602:Y602 V604:Y604 V606:Y606 V608:Y608 V610:Y610 V635:Y635 V637:Y637 V639:Y639 V641:Y641 V643:Y643 V645:Y645 V647:Y647 V649:Y649 V651:Y651 V676:Y676 V678:Y678 V680:Y680 V682:Y682 V684:Y684 V686:Y686 V688:Y688 V690:Y690 V692:Y692 V717:Y717 V719:Y719 V721:Y721 V723:Y723 V725:Y725 V727:Y727 V729:Y729 V731:Y731 V733:Y733 V758:Y758 V760:Y760 V762:Y762 V764:Y764 V766:Y766 V768:Y768 V770:Y770 V772:Y772 V774:Y774 V799:Y799 V801:Y801 V803:Y803 V805:Y805 V807:Y807 V809:Y809 V811:Y811 V813:Y813 V815:Y815 V840:Y840 V842:Y842 V844:Y844 V846:Y846 V848:Y848 V850:Y850 V852:Y852 V854:Y854 V856:Y856 V881:Y881 V883:Y883 V885:Y885 V887:Y887 V889:Y889 V891:Y891 V893:Y893 V895:Y895 V897:Y897 V922:Y922 V924:Y924 V926:Y926 V928:Y928 V930:Y930 V932:Y932 V934:Y934 V936:Y936 V938:Y938 V963:Y963 V965:Y965 V967:Y967 V969:Y969 V971:Y971 V973:Y973 V975:Y975 V977:Y977 V979:Y979 V1004:Y1004 V1006:Y1006 V1008:Y1008 V1010:Y1010 V1012:Y1012 V1014:Y1014 V1016:Y1016 V1018:Y1018 V1020:Y1020 V1045:Y1045 V1047:Y1047 V1049:Y1049 V1051:Y1051 V1053:Y1053 V1055:Y1055 V1057:Y1057 V1059:Y1059 V1061:Y1061 V1086:Y1086 V1088:Y1088 V1090:Y1090 V1092:Y1092 V1094:Y1094 V1096:Y1096 V1098:Y1098 V1100:Y1100 V1102:Y1102 V1127:Y1127 V1129:Y1129 V1131:Y1131 V1133:Y1133 V1135:Y1135 V1137:Y1137 V1139:Y1139 V1141:Y1141 V1143:Y1143 V1168:Y1168 V1170:Y1170 V1172:Y1172 V1174:Y1174 V1176:Y1176 V1178:Y1178 V1180:Y1180 V1182:Y1182 V1184:Y1184 V1209:Y1209 V1211:Y1211 V1213:Y1213 V1215:Y1215 V1217:Y1217 V1219:Y1219 V1221:Y1221 V1223:Y1223 V1225:Y1225">
    <cfRule type="expression" priority="1" stopIfTrue="1">
      <formula>V16="賃金で算定"</formula>
    </cfRule>
  </conditionalFormatting>
  <dataValidations count="1">
    <dataValidation showInputMessage="1" showErrorMessage="1" sqref="V16:X16 V18:X18 V20:X20 V22:X22 V24:X24 V62:X62 V60:X60 V64:X64 V66:X66 V68:X68 V70:X70 V72:X72 V74:X74 V76:X76 V431:X431 V388:X388 V433:X433 V435:X435 V437:X437 V439:X439 V441:X441 V443:X443 V445:X445 V103:X103 V1224:X1224 V105:X105 V107:X107 V109:X109 V111:X111 V113:X113 V115:X115 V117:X117 V144:X144 V101:X101 V146:X146 V148:X148 V150:X150 V152:X152 V154:X154 V156:X156 V158:X158 V185:X185 V142:X142 V187:X187 V189:X189 V191:X191 V193:X193 V195:X195 V197:X197 V199:X199 V226:X226 V183:X183 V228:X228 V230:X230 V232:X232 V234:X234 V236:X236 V238:X238 V240:X240 V267:X267 V224:X224 V269:X269 V271:X271 V273:X273 V275:X275 V277:X277 V279:X279 V281:X281 V308:X308 V265:X265 V310:X310 V312:X312 V314:X314 V316:X316 V318:X318 V320:X320 V322:X322 V349:X349 V306:X306 V351:X351 V353:X353 V355:X355 V357:X357 V359:X359 V361:X361 V363:X363 V390:X390 V347:X347 V392:X392 V394:X394 V396:X396 V398:X398 V400:X400 V402:X402 V404:X404 V472:X472 V429:X429 V474:X474 V476:X476 V478:X478 V480:X480 V482:X482 V484:X484 V486:X486 V513:X513 V470:X470 V515:X515 V517:X517 V519:X519 V521:X521 V523:X523 V525:X525 V527:X527 V554:X554 V511:X511 V556:X556 V558:X558 V560:X560 V562:X562 V564:X564 V566:X566 V568:X568 V595:X595 V552:X552 V597:X597 V599:X599 V601:X601 V603:X603 V605:X605 V607:X607 V609:X609 V636:X636 V593:X593 V638:X638 V640:X640 V642:X642 V644:X644 V646:X646 V648:X648 V650:X650 V677:X677 V634:X634 V679:X679 V681:X681 V683:X683 V685:X685 V687:X687 V689:X689 V691:X691 V718:X718 V675:X675 V720:X720 V722:X722 V724:X724 V726:X726 V728:X728 V730:X730 V732:X732 V759:X759 V716:X716 V761:X761 V763:X763 V765:X765 V767:X767 V769:X769 V771:X771 V773:X773 V800:X800 V757:X757 V802:X802 V804:X804 V806:X806 V808:X808 V810:X810 V812:X812 V814:X814 V841:X841 V839:X839 V843:X843 V845:X845 V847:X847 V849:X849 V851:X851 V853:X853 V855:X855 V882:X882 V880:X880 V884:X884 V886:X886 V888:X888 V890:X890 V892:X892 V894:X894 V896:X896 V923:X923 V921:X921 V925:X925 V927:X927 V929:X929 V931:X931 V933:X933 V935:X935 V937:X937 V964:X964 V962:X962 V966:X966 V968:X968 V970:X970 V972:X972 V974:X974 V976:X976 V978:X978 V1005:X1005 V1003:X1003 V1007:X1007 V1009:X1009 V1011:X1011 V1013:X1013 V1015:X1015 V1017:X1017 V1019:X1019 V1046:X1046 V1044:X1044 V1048:X1048 V1050:X1050 V1052:X1052 V1054:X1054 V1056:X1056 V1058:X1058 V1060:X1060 V1087:X1087 V1085:X1085 V1089:X1089 V1091:X1091 V1093:X1093 V1095:X1095 V1097:X1097 V1099:X1099 V1101:X1101 V1128:X1128 V1126:X1126 V1130:X1130 V1132:X1132 V1134:X1134 V1136:X1136 V1138:X1138 V1140:X1140 V1142:X1142 V1169:X1169 V1167:X1167 V1171:X1171 V1173:X1173 V1175:X1175 V1177:X1177 V1179:X1179 V1181:X1181 V1183:X1183 V1210:X1210 V1208:X1208 V1212:X1212 V1214:X1214 V1216:X1216 V1218:X1218 V1220:X1220 V1222:X1222 V798:X798" xr:uid="{00000000-0002-0000-0200-000000000000}"/>
  </dataValidations>
  <printOptions horizontalCentered="1"/>
  <pageMargins left="0.39370078740157483" right="0.39370078740157483" top="0.39370078740157483" bottom="0.39370078740157483" header="0.19685039370078741" footer="0.19685039370078741"/>
  <pageSetup paperSize="9" scale="94" orientation="landscape" errors="blank" r:id="rId1"/>
  <headerFooter alignWithMargins="0"/>
  <rowBreaks count="29" manualBreakCount="29">
    <brk id="41" max="46" man="1"/>
    <brk id="82" max="46" man="1"/>
    <brk id="123" max="46" man="1"/>
    <brk id="164" max="46" man="1"/>
    <brk id="205" max="46" man="1"/>
    <brk id="246" max="46" man="1"/>
    <brk id="287" max="46" man="1"/>
    <brk id="328" max="46" man="1"/>
    <brk id="369" max="46" man="1"/>
    <brk id="410" max="46" man="1"/>
    <brk id="451" max="46" man="1"/>
    <brk id="492" max="46" man="1"/>
    <brk id="533" max="46" man="1"/>
    <brk id="574" max="46" man="1"/>
    <brk id="615" max="46" man="1"/>
    <brk id="656" max="46" man="1"/>
    <brk id="697" max="46" man="1"/>
    <brk id="738" max="46" man="1"/>
    <brk id="779" max="46" man="1"/>
    <brk id="820" max="46" man="1"/>
    <brk id="861" max="46" man="1"/>
    <brk id="902" max="46" man="1"/>
    <brk id="943" max="46" man="1"/>
    <brk id="984" max="46" man="1"/>
    <brk id="1025" max="46" man="1"/>
    <brk id="1066" max="46" man="1"/>
    <brk id="1107" max="46" man="1"/>
    <brk id="1148" max="46" man="1"/>
    <brk id="1189" max="46"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B2:Z101"/>
  <sheetViews>
    <sheetView view="pageBreakPreview" zoomScaleNormal="100" zoomScaleSheetLayoutView="100" workbookViewId="0"/>
  </sheetViews>
  <sheetFormatPr defaultColWidth="9" defaultRowHeight="11.25"/>
  <cols>
    <col min="1" max="2" width="2.625" style="39" customWidth="1"/>
    <col min="3" max="14" width="8.125" style="39" customWidth="1"/>
    <col min="15" max="23" width="9" style="39"/>
    <col min="24" max="24" width="31.875" style="39" bestFit="1" customWidth="1"/>
    <col min="25" max="25" width="9" style="39"/>
    <col min="26" max="26" width="31.875" style="39" customWidth="1"/>
    <col min="27" max="16384" width="9" style="39"/>
  </cols>
  <sheetData>
    <row r="2" spans="2:16" ht="18.75">
      <c r="B2" s="141" t="s">
        <v>125</v>
      </c>
    </row>
    <row r="4" spans="2:16">
      <c r="B4" s="39" t="s">
        <v>103</v>
      </c>
    </row>
    <row r="5" spans="2:16">
      <c r="C5" s="39" t="s">
        <v>123</v>
      </c>
      <c r="D5" s="2"/>
      <c r="E5" s="2"/>
      <c r="F5" s="2"/>
      <c r="G5" s="2"/>
      <c r="H5" s="2"/>
      <c r="I5" s="2"/>
    </row>
    <row r="6" spans="2:16">
      <c r="C6" s="1040" t="s">
        <v>104</v>
      </c>
      <c r="D6" s="1041"/>
      <c r="E6" s="1041"/>
      <c r="F6" s="1041"/>
      <c r="G6" s="1041"/>
      <c r="H6" s="1041"/>
      <c r="I6" s="1041"/>
      <c r="J6" s="1041"/>
      <c r="K6" s="1042"/>
      <c r="L6" s="1043"/>
    </row>
    <row r="7" spans="2:16">
      <c r="C7" s="1044"/>
      <c r="D7" s="1045"/>
      <c r="E7" s="1045"/>
      <c r="F7" s="1045"/>
      <c r="G7" s="1045"/>
      <c r="H7" s="1045"/>
      <c r="I7" s="1045"/>
      <c r="J7" s="1045"/>
      <c r="K7" s="983"/>
      <c r="L7" s="1046"/>
    </row>
    <row r="8" spans="2:16">
      <c r="C8" s="1019" t="s">
        <v>105</v>
      </c>
      <c r="D8" s="1033"/>
      <c r="E8" s="1064" t="s">
        <v>385</v>
      </c>
      <c r="F8" s="713"/>
      <c r="G8" s="713"/>
      <c r="H8" s="713"/>
      <c r="I8" s="713"/>
      <c r="J8" s="1065"/>
      <c r="K8" s="1047"/>
      <c r="L8" s="1048"/>
    </row>
    <row r="9" spans="2:16">
      <c r="C9" s="1019"/>
      <c r="D9" s="1033"/>
      <c r="E9" s="1066"/>
      <c r="F9" s="1067"/>
      <c r="G9" s="1067"/>
      <c r="H9" s="1067"/>
      <c r="I9" s="1067"/>
      <c r="J9" s="1068"/>
      <c r="K9" s="1049"/>
      <c r="L9" s="1050"/>
    </row>
    <row r="10" spans="2:16" ht="11.25" customHeight="1">
      <c r="C10" s="1019"/>
      <c r="D10" s="1033"/>
      <c r="E10" s="1029" t="s">
        <v>381</v>
      </c>
      <c r="F10" s="1030"/>
      <c r="G10" s="1029" t="s">
        <v>382</v>
      </c>
      <c r="H10" s="1030"/>
      <c r="I10" s="1029" t="s">
        <v>383</v>
      </c>
      <c r="J10" s="1030"/>
      <c r="K10" s="1049"/>
      <c r="L10" s="1050"/>
    </row>
    <row r="11" spans="2:16" ht="11.25" customHeight="1">
      <c r="C11" s="1034"/>
      <c r="D11" s="1035"/>
      <c r="E11" s="1031"/>
      <c r="F11" s="1032"/>
      <c r="G11" s="1031"/>
      <c r="H11" s="1032"/>
      <c r="I11" s="1031"/>
      <c r="J11" s="1032"/>
      <c r="K11" s="1049"/>
      <c r="L11" s="1050"/>
    </row>
    <row r="12" spans="2:16">
      <c r="C12" s="246" t="s">
        <v>0</v>
      </c>
      <c r="D12" s="247" t="s">
        <v>120</v>
      </c>
      <c r="E12" s="246" t="s">
        <v>0</v>
      </c>
      <c r="F12" s="247" t="s">
        <v>120</v>
      </c>
      <c r="G12" s="246" t="s">
        <v>0</v>
      </c>
      <c r="H12" s="247" t="s">
        <v>120</v>
      </c>
      <c r="I12" s="246" t="s">
        <v>0</v>
      </c>
      <c r="J12" s="247" t="s">
        <v>120</v>
      </c>
      <c r="K12" s="1049"/>
      <c r="L12" s="1050"/>
    </row>
    <row r="13" spans="2:16">
      <c r="C13" s="248">
        <v>2007</v>
      </c>
      <c r="D13" s="247" t="s">
        <v>121</v>
      </c>
      <c r="E13" s="248">
        <v>2015</v>
      </c>
      <c r="F13" s="247" t="s">
        <v>121</v>
      </c>
      <c r="G13" s="248">
        <v>2018</v>
      </c>
      <c r="H13" s="247" t="s">
        <v>121</v>
      </c>
      <c r="I13" s="248">
        <v>2018</v>
      </c>
      <c r="J13" s="247" t="s">
        <v>122</v>
      </c>
      <c r="K13" s="1049"/>
      <c r="L13" s="1050"/>
    </row>
    <row r="14" spans="2:16">
      <c r="C14" s="986" t="str">
        <f>TEXT(DATE(LEFT(C13,4),1,1),"ggge年")&amp;D13</f>
        <v>平成19年3月31日</v>
      </c>
      <c r="D14" s="987"/>
      <c r="E14" s="986" t="str">
        <f>TEXT(DATE(LEFT(E13,4),1,1),"ggge年")&amp;F13</f>
        <v>平成27年3月31日</v>
      </c>
      <c r="F14" s="987"/>
      <c r="G14" s="986" t="str">
        <f>TEXT(DATE(LEFT(G13,4),1,1),"ggge年")&amp;H13</f>
        <v>平成30年3月31日</v>
      </c>
      <c r="H14" s="987"/>
      <c r="I14" s="986" t="str">
        <f>TEXT(DATE(LEFT(I13,4),1,1),"ggge年")&amp;J13</f>
        <v>平成30年4月1日</v>
      </c>
      <c r="J14" s="987"/>
      <c r="K14" s="1049"/>
      <c r="L14" s="1050"/>
    </row>
    <row r="15" spans="2:16">
      <c r="C15" s="984">
        <f>DATEVALUE(C14)</f>
        <v>39172</v>
      </c>
      <c r="D15" s="985"/>
      <c r="E15" s="1062">
        <f>DATEVALUE(E14)</f>
        <v>42094</v>
      </c>
      <c r="F15" s="1063"/>
      <c r="G15" s="1062">
        <f>DATEVALUE(G14)</f>
        <v>43190</v>
      </c>
      <c r="H15" s="1063"/>
      <c r="I15" s="1062">
        <f>DATEVALUE(I14)</f>
        <v>43191</v>
      </c>
      <c r="J15" s="1063"/>
      <c r="K15" s="1049"/>
      <c r="L15" s="1050"/>
    </row>
    <row r="16" spans="2:16" ht="10.9" customHeight="1">
      <c r="C16" s="1019" t="s">
        <v>394</v>
      </c>
      <c r="D16" s="1033"/>
      <c r="E16" s="1074" t="s">
        <v>402</v>
      </c>
      <c r="F16" s="1075"/>
      <c r="G16" s="1075"/>
      <c r="H16" s="1075"/>
      <c r="I16" s="1075"/>
      <c r="J16" s="1075"/>
      <c r="K16" s="1075"/>
      <c r="L16" s="1075"/>
      <c r="M16" s="1075"/>
      <c r="N16" s="1075"/>
      <c r="O16" s="1075"/>
      <c r="P16" s="1076"/>
    </row>
    <row r="17" spans="2:22" ht="10.9" customHeight="1">
      <c r="C17" s="1019"/>
      <c r="D17" s="1033"/>
      <c r="E17" s="1077"/>
      <c r="F17" s="1078"/>
      <c r="G17" s="1078"/>
      <c r="H17" s="1078"/>
      <c r="I17" s="1078"/>
      <c r="J17" s="1078"/>
      <c r="K17" s="1078"/>
      <c r="L17" s="1078"/>
      <c r="M17" s="1078"/>
      <c r="N17" s="1078"/>
      <c r="O17" s="1078"/>
      <c r="P17" s="1079"/>
    </row>
    <row r="18" spans="2:22" ht="10.9" customHeight="1">
      <c r="C18" s="1019"/>
      <c r="D18" s="1033"/>
      <c r="E18" s="1029" t="s">
        <v>381</v>
      </c>
      <c r="F18" s="1030"/>
      <c r="G18" s="1029" t="s">
        <v>382</v>
      </c>
      <c r="H18" s="1030"/>
      <c r="I18" s="1029" t="s">
        <v>404</v>
      </c>
      <c r="J18" s="1030"/>
      <c r="K18" s="1029" t="s">
        <v>405</v>
      </c>
      <c r="L18" s="1030"/>
      <c r="M18" s="1029" t="s">
        <v>406</v>
      </c>
      <c r="N18" s="1030"/>
      <c r="O18" s="1093" t="s">
        <v>384</v>
      </c>
      <c r="P18" s="1094"/>
    </row>
    <row r="19" spans="2:22" ht="10.9" customHeight="1">
      <c r="C19" s="1034"/>
      <c r="D19" s="1035"/>
      <c r="E19" s="1031"/>
      <c r="F19" s="1032"/>
      <c r="G19" s="1031"/>
      <c r="H19" s="1032"/>
      <c r="I19" s="1031"/>
      <c r="J19" s="1032"/>
      <c r="K19" s="1031"/>
      <c r="L19" s="1032"/>
      <c r="M19" s="1031"/>
      <c r="N19" s="1032"/>
      <c r="O19" s="1031"/>
      <c r="P19" s="1032"/>
    </row>
    <row r="20" spans="2:22" ht="10.9" customHeight="1">
      <c r="C20" s="246" t="s">
        <v>0</v>
      </c>
      <c r="D20" s="247" t="s">
        <v>120</v>
      </c>
      <c r="E20" s="246" t="s">
        <v>0</v>
      </c>
      <c r="F20" s="247" t="s">
        <v>120</v>
      </c>
      <c r="G20" s="246" t="s">
        <v>0</v>
      </c>
      <c r="H20" s="247" t="s">
        <v>120</v>
      </c>
      <c r="I20" s="246" t="s">
        <v>0</v>
      </c>
      <c r="J20" s="247" t="s">
        <v>120</v>
      </c>
      <c r="K20" s="246" t="s">
        <v>0</v>
      </c>
      <c r="L20" s="247" t="s">
        <v>120</v>
      </c>
      <c r="M20" s="246" t="s">
        <v>0</v>
      </c>
      <c r="N20" s="247" t="s">
        <v>120</v>
      </c>
      <c r="O20" s="246" t="s">
        <v>0</v>
      </c>
      <c r="P20" s="247" t="s">
        <v>120</v>
      </c>
    </row>
    <row r="21" spans="2:22" ht="10.9" customHeight="1">
      <c r="C21" s="248">
        <v>2012</v>
      </c>
      <c r="D21" s="247" t="s">
        <v>121</v>
      </c>
      <c r="E21" s="248">
        <v>2015</v>
      </c>
      <c r="F21" s="247" t="s">
        <v>121</v>
      </c>
      <c r="G21" s="248">
        <v>2018</v>
      </c>
      <c r="H21" s="247" t="s">
        <v>121</v>
      </c>
      <c r="I21" s="248">
        <v>2021</v>
      </c>
      <c r="J21" s="247" t="s">
        <v>403</v>
      </c>
      <c r="K21" s="248">
        <v>2021</v>
      </c>
      <c r="L21" s="247" t="s">
        <v>121</v>
      </c>
      <c r="M21" s="248">
        <v>2024</v>
      </c>
      <c r="N21" s="247" t="s">
        <v>121</v>
      </c>
      <c r="O21" s="248">
        <v>2024</v>
      </c>
      <c r="P21" s="247" t="s">
        <v>122</v>
      </c>
    </row>
    <row r="22" spans="2:22">
      <c r="C22" s="986" t="str">
        <f>TEXT(DATE(LEFT(C21,4),1,1),"ggge年")&amp;D21</f>
        <v>平成24年3月31日</v>
      </c>
      <c r="D22" s="987"/>
      <c r="E22" s="986" t="str">
        <f>TEXT(DATE(LEFT(E21,4),1,1),"ggge年")&amp;F21</f>
        <v>平成27年3月31日</v>
      </c>
      <c r="F22" s="987"/>
      <c r="G22" s="986" t="str">
        <f>TEXT(DATE(LEFT(G21,4),1,1),"ggge年")&amp;H21</f>
        <v>平成30年3月31日</v>
      </c>
      <c r="H22" s="987"/>
      <c r="I22" s="986" t="str">
        <f>TEXT(DATE(LEFT(I21,4),1,1),"ggge年")&amp;J21</f>
        <v>令和3年1月31日</v>
      </c>
      <c r="J22" s="987"/>
      <c r="K22" s="986" t="str">
        <f>TEXT(DATE(LEFT(K21,4),1,1),"ggge年")&amp;L21</f>
        <v>令和3年3月31日</v>
      </c>
      <c r="L22" s="987"/>
      <c r="M22" s="986" t="str">
        <f>TEXT(DATE(LEFT(M21,4),1,1),"ggge年")&amp;N21</f>
        <v>令和6年3月31日</v>
      </c>
      <c r="N22" s="987"/>
      <c r="O22" s="986" t="str">
        <f>TEXT(DATE(LEFT(O21,4),1,1),"ggge年")&amp;P21</f>
        <v>令和6年4月1日</v>
      </c>
      <c r="P22" s="987"/>
    </row>
    <row r="23" spans="2:22">
      <c r="C23" s="984">
        <f>DATEVALUE(C22)</f>
        <v>40999</v>
      </c>
      <c r="D23" s="985"/>
      <c r="E23" s="984">
        <f>DATEVALUE(E22)</f>
        <v>42094</v>
      </c>
      <c r="F23" s="985"/>
      <c r="G23" s="984">
        <f>DATEVALUE(G22)</f>
        <v>43190</v>
      </c>
      <c r="H23" s="985"/>
      <c r="I23" s="984">
        <f>DATEVALUE(I22)</f>
        <v>44227</v>
      </c>
      <c r="J23" s="985"/>
      <c r="K23" s="984">
        <f>DATEVALUE(K22)</f>
        <v>44286</v>
      </c>
      <c r="L23" s="985"/>
      <c r="M23" s="984">
        <f>DATEVALUE(M22)</f>
        <v>45382</v>
      </c>
      <c r="N23" s="985"/>
      <c r="O23" s="984">
        <f>DATEVALUE(O22)</f>
        <v>45383</v>
      </c>
      <c r="P23" s="985"/>
      <c r="V23" s="364"/>
    </row>
    <row r="26" spans="2:22">
      <c r="B26" s="39" t="s">
        <v>106</v>
      </c>
    </row>
    <row r="27" spans="2:22">
      <c r="C27" s="39" t="s">
        <v>124</v>
      </c>
      <c r="D27" s="2"/>
      <c r="E27" s="2"/>
      <c r="F27" s="2"/>
      <c r="G27" s="2"/>
      <c r="H27" s="2"/>
      <c r="I27" s="2"/>
    </row>
    <row r="28" spans="2:22">
      <c r="C28" s="40" t="s">
        <v>107</v>
      </c>
      <c r="D28" s="249">
        <v>1</v>
      </c>
      <c r="E28" s="136" t="s">
        <v>108</v>
      </c>
    </row>
    <row r="29" spans="2:22">
      <c r="C29" s="40" t="s">
        <v>109</v>
      </c>
      <c r="D29" s="249">
        <v>31</v>
      </c>
      <c r="E29" s="136" t="s">
        <v>110</v>
      </c>
    </row>
    <row r="32" spans="2:22">
      <c r="B32" s="39" t="s">
        <v>128</v>
      </c>
    </row>
    <row r="33" spans="2:23">
      <c r="C33" s="39" t="s">
        <v>129</v>
      </c>
    </row>
    <row r="34" spans="2:23">
      <c r="C34" s="341" t="str">
        <f>TEXT(DATE(LEFT(E34,4),4,1),"ggg")</f>
        <v>令和</v>
      </c>
      <c r="D34" s="341" t="str">
        <f>TEXT(DATE(LEFT(E34,4),4,1),"e")</f>
        <v>8</v>
      </c>
      <c r="E34" s="342">
        <v>2026</v>
      </c>
    </row>
    <row r="35" spans="2:23">
      <c r="C35" s="341" t="str">
        <f>TEXT(DATE(LEFT(E34-1,4),4,1),"gggg")</f>
        <v>令和</v>
      </c>
      <c r="D35" s="341" t="str">
        <f>TEXT(DATE(LEFT(E34-1,4),4,1),"e")</f>
        <v>7</v>
      </c>
      <c r="E35" s="39" t="s">
        <v>265</v>
      </c>
    </row>
    <row r="37" spans="2:23">
      <c r="B37" s="39" t="s">
        <v>111</v>
      </c>
    </row>
    <row r="38" spans="2:23">
      <c r="C38" s="39" t="s">
        <v>112</v>
      </c>
    </row>
    <row r="39" spans="2:23" ht="11.25" customHeight="1">
      <c r="C39" s="1040" t="s">
        <v>218</v>
      </c>
      <c r="D39" s="1041"/>
      <c r="E39" s="1041"/>
      <c r="F39" s="1041"/>
      <c r="G39" s="1041"/>
      <c r="H39" s="1041"/>
      <c r="I39" s="1041"/>
      <c r="J39" s="1041"/>
      <c r="K39" s="1041"/>
      <c r="L39" s="1041"/>
      <c r="M39" s="1041"/>
      <c r="N39" s="1041"/>
      <c r="O39" s="1041"/>
      <c r="P39" s="1069"/>
      <c r="Q39" s="120"/>
      <c r="R39" s="120"/>
      <c r="S39" s="120"/>
      <c r="T39" s="120"/>
      <c r="U39" s="120"/>
      <c r="V39" s="120"/>
      <c r="W39" s="120"/>
    </row>
    <row r="40" spans="2:23" ht="11.25" customHeight="1">
      <c r="C40" s="1044"/>
      <c r="D40" s="1045"/>
      <c r="E40" s="1045"/>
      <c r="F40" s="1045"/>
      <c r="G40" s="1045"/>
      <c r="H40" s="1045"/>
      <c r="I40" s="1045"/>
      <c r="J40" s="1045"/>
      <c r="K40" s="1045"/>
      <c r="L40" s="1045"/>
      <c r="M40" s="1045"/>
      <c r="N40" s="1045"/>
      <c r="O40" s="1045"/>
      <c r="P40" s="1061"/>
      <c r="Q40" s="120"/>
      <c r="R40" s="120"/>
      <c r="S40" s="120"/>
      <c r="T40" s="120"/>
      <c r="U40" s="120"/>
      <c r="V40" s="120"/>
      <c r="W40" s="120"/>
    </row>
    <row r="41" spans="2:23" ht="11.25" customHeight="1">
      <c r="C41" s="1070" t="s">
        <v>313</v>
      </c>
      <c r="D41" s="1071"/>
      <c r="E41" s="1071"/>
      <c r="F41" s="1071"/>
      <c r="G41" s="1072" t="s">
        <v>314</v>
      </c>
      <c r="H41" s="1071"/>
      <c r="I41" s="1071"/>
      <c r="J41" s="1073"/>
      <c r="K41" s="1072" t="s">
        <v>315</v>
      </c>
      <c r="L41" s="1071"/>
      <c r="M41" s="1071"/>
      <c r="N41" s="1073"/>
      <c r="O41" s="1072" t="s">
        <v>316</v>
      </c>
      <c r="P41" s="453"/>
      <c r="Q41" s="120"/>
      <c r="R41" s="120"/>
      <c r="S41" s="120"/>
      <c r="T41" s="120"/>
      <c r="U41" s="120"/>
      <c r="V41" s="120"/>
      <c r="W41" s="120"/>
    </row>
    <row r="42" spans="2:23" ht="11.25" customHeight="1">
      <c r="C42" s="250">
        <v>2009</v>
      </c>
      <c r="D42" s="251" t="s">
        <v>122</v>
      </c>
      <c r="E42" s="252">
        <v>2012</v>
      </c>
      <c r="F42" s="253" t="s">
        <v>121</v>
      </c>
      <c r="G42" s="254">
        <f>E42</f>
        <v>2012</v>
      </c>
      <c r="H42" s="251" t="s">
        <v>122</v>
      </c>
      <c r="I42" s="252">
        <v>2015</v>
      </c>
      <c r="J42" s="253" t="s">
        <v>121</v>
      </c>
      <c r="K42" s="254">
        <f>I42</f>
        <v>2015</v>
      </c>
      <c r="L42" s="251" t="s">
        <v>122</v>
      </c>
      <c r="M42" s="252">
        <v>2018</v>
      </c>
      <c r="N42" s="253" t="s">
        <v>121</v>
      </c>
      <c r="O42" s="254">
        <f>M42</f>
        <v>2018</v>
      </c>
      <c r="P42" s="251" t="s">
        <v>122</v>
      </c>
      <c r="Q42" s="353"/>
      <c r="R42" s="353"/>
      <c r="S42" s="353"/>
      <c r="T42" s="353"/>
      <c r="U42" s="353"/>
      <c r="V42" s="353"/>
      <c r="W42" s="353"/>
    </row>
    <row r="43" spans="2:23" ht="11.25" customHeight="1">
      <c r="C43" s="986" t="str">
        <f>TEXT(DATE(LEFT(C42,4),1,1),"ggge年")&amp;D42</f>
        <v>平成21年4月1日</v>
      </c>
      <c r="D43" s="987"/>
      <c r="E43" s="1086" t="str">
        <f>TEXT(DATE(LEFT(E42,4),1,1),"ggge年")&amp;F42</f>
        <v>平成24年3月31日</v>
      </c>
      <c r="F43" s="1087"/>
      <c r="G43" s="1086" t="str">
        <f>TEXT(DATE(LEFT(G42,4),1,1),"ggge年")&amp;H42</f>
        <v>平成24年4月1日</v>
      </c>
      <c r="H43" s="987"/>
      <c r="I43" s="1086" t="str">
        <f>TEXT(DATE(LEFT(I42,4),1,1),"ggge年")&amp;J42</f>
        <v>平成27年3月31日</v>
      </c>
      <c r="J43" s="1087"/>
      <c r="K43" s="1086" t="str">
        <f>TEXT(DATE(LEFT(K42,4),1,1),"ggge年")&amp;L42</f>
        <v>平成27年4月1日</v>
      </c>
      <c r="L43" s="987"/>
      <c r="M43" s="1086" t="str">
        <f>TEXT(DATE(LEFT(M42,4),1,1),"ggge年")&amp;N42</f>
        <v>平成30年3月31日</v>
      </c>
      <c r="N43" s="1087"/>
      <c r="O43" s="1086" t="str">
        <f>TEXT(DATE(LEFT(O42,4),1,1),"ggge年")&amp;P42</f>
        <v>平成30年4月1日</v>
      </c>
      <c r="P43" s="987"/>
      <c r="Q43" s="354"/>
      <c r="R43" s="354"/>
      <c r="S43" s="354"/>
      <c r="T43" s="354"/>
      <c r="U43" s="354"/>
      <c r="V43" s="354"/>
      <c r="W43" s="354"/>
    </row>
    <row r="44" spans="2:23" ht="11.25" customHeight="1">
      <c r="C44" s="984">
        <f>DATEVALUE(C43)</f>
        <v>39904</v>
      </c>
      <c r="D44" s="985"/>
      <c r="E44" s="1088">
        <f>DATEVALUE(E43)</f>
        <v>40999</v>
      </c>
      <c r="F44" s="1089"/>
      <c r="G44" s="1088">
        <f>DATEVALUE(G43)</f>
        <v>41000</v>
      </c>
      <c r="H44" s="985"/>
      <c r="I44" s="1088">
        <f>DATEVALUE(I43)</f>
        <v>42094</v>
      </c>
      <c r="J44" s="1089"/>
      <c r="K44" s="1088">
        <f>DATEVALUE(K43)</f>
        <v>42095</v>
      </c>
      <c r="L44" s="985"/>
      <c r="M44" s="1088">
        <f>DATEVALUE(M43)</f>
        <v>43190</v>
      </c>
      <c r="N44" s="1089"/>
      <c r="O44" s="1088">
        <f>DATEVALUE(O43)</f>
        <v>43191</v>
      </c>
      <c r="P44" s="985"/>
    </row>
    <row r="45" spans="2:23" ht="12" thickBot="1"/>
    <row r="46" spans="2:23" ht="13.5">
      <c r="C46" s="1055" t="s">
        <v>317</v>
      </c>
      <c r="D46" s="1056"/>
      <c r="E46" s="1056"/>
      <c r="F46" s="1057"/>
      <c r="G46" s="1036" t="s">
        <v>42</v>
      </c>
      <c r="H46" s="399"/>
      <c r="I46" s="399"/>
      <c r="J46" s="399"/>
      <c r="K46" s="399"/>
      <c r="L46" s="399"/>
      <c r="M46" s="399"/>
      <c r="N46" s="400"/>
    </row>
    <row r="47" spans="2:23" ht="11.25" customHeight="1">
      <c r="C47" s="1058"/>
      <c r="D47" s="712"/>
      <c r="E47" s="712"/>
      <c r="F47" s="1059"/>
      <c r="G47" s="1037" t="str">
        <f>C41&amp;CHAR(10)&amp;"工事開始日が"&amp;CHAR(10)&amp;C43&amp;"～"&amp;CHAR(10)&amp;E43&amp;CHAR(10)&amp;"のもの"</f>
        <v>①
工事開始日が
平成21年4月1日～
平成24年3月31日
のもの</v>
      </c>
      <c r="H47" s="995"/>
      <c r="I47" s="994" t="str">
        <f>G41&amp;CHAR(10)&amp;"工事開始日が"&amp;CHAR(10)&amp;G43&amp;"～"&amp;CHAR(10)&amp;I43&amp;CHAR(10)&amp;"のもの"</f>
        <v>②
工事開始日が
平成24年4月1日～
平成27年3月31日
のもの</v>
      </c>
      <c r="J47" s="995"/>
      <c r="K47" s="994" t="str">
        <f>K41&amp;CHAR(10)&amp;"工事開始日が"&amp;CHAR(10)&amp;K43&amp;"～"&amp;CHAR(10)&amp;M43&amp;CHAR(10)&amp;"のもの"</f>
        <v>③
工事開始日が
平成27年4月1日～
平成30年3月31日
のもの</v>
      </c>
      <c r="L47" s="995"/>
      <c r="M47" s="1080" t="str">
        <f>O41&amp;CHAR(10)&amp;"工事開始日が"&amp;CHAR(10)&amp;O43&amp;CHAR(10)&amp;"以降のもの"</f>
        <v>④
工事開始日が
平成30年4月1日
以降のもの</v>
      </c>
      <c r="N47" s="1081"/>
    </row>
    <row r="48" spans="2:23" ht="11.25" customHeight="1">
      <c r="C48" s="1058"/>
      <c r="D48" s="712"/>
      <c r="E48" s="712"/>
      <c r="F48" s="1059"/>
      <c r="G48" s="1038"/>
      <c r="H48" s="997"/>
      <c r="I48" s="996"/>
      <c r="J48" s="997"/>
      <c r="K48" s="996"/>
      <c r="L48" s="997"/>
      <c r="M48" s="1082"/>
      <c r="N48" s="1083"/>
    </row>
    <row r="49" spans="3:26" ht="11.25" customHeight="1">
      <c r="C49" s="1058"/>
      <c r="D49" s="712"/>
      <c r="E49" s="712"/>
      <c r="F49" s="1059"/>
      <c r="G49" s="1038"/>
      <c r="H49" s="997"/>
      <c r="I49" s="996"/>
      <c r="J49" s="997"/>
      <c r="K49" s="996"/>
      <c r="L49" s="997"/>
      <c r="M49" s="1082"/>
      <c r="N49" s="1083"/>
    </row>
    <row r="50" spans="3:26">
      <c r="C50" s="1058"/>
      <c r="D50" s="712"/>
      <c r="E50" s="712"/>
      <c r="F50" s="1059"/>
      <c r="G50" s="1038"/>
      <c r="H50" s="997"/>
      <c r="I50" s="996"/>
      <c r="J50" s="997"/>
      <c r="K50" s="996"/>
      <c r="L50" s="997"/>
      <c r="M50" s="1082"/>
      <c r="N50" s="1083"/>
    </row>
    <row r="51" spans="3:26">
      <c r="C51" s="1058"/>
      <c r="D51" s="712"/>
      <c r="E51" s="712"/>
      <c r="F51" s="1059"/>
      <c r="G51" s="1039"/>
      <c r="H51" s="999"/>
      <c r="I51" s="998"/>
      <c r="J51" s="999"/>
      <c r="K51" s="998"/>
      <c r="L51" s="999"/>
      <c r="M51" s="1084"/>
      <c r="N51" s="1085"/>
    </row>
    <row r="52" spans="3:26">
      <c r="C52" s="1060"/>
      <c r="D52" s="1045"/>
      <c r="E52" s="1045"/>
      <c r="F52" s="1061"/>
      <c r="G52" s="255" t="s">
        <v>113</v>
      </c>
      <c r="H52" s="255" t="s">
        <v>43</v>
      </c>
      <c r="I52" s="255" t="s">
        <v>113</v>
      </c>
      <c r="J52" s="255" t="s">
        <v>43</v>
      </c>
      <c r="K52" s="255" t="s">
        <v>113</v>
      </c>
      <c r="L52" s="255" t="s">
        <v>43</v>
      </c>
      <c r="M52" s="255" t="s">
        <v>113</v>
      </c>
      <c r="N52" s="256" t="s">
        <v>43</v>
      </c>
    </row>
    <row r="53" spans="3:26" ht="13.5">
      <c r="C53" s="988" t="s">
        <v>320</v>
      </c>
      <c r="D53" s="989"/>
      <c r="E53" s="989"/>
      <c r="F53" s="990"/>
      <c r="G53" s="258" t="s">
        <v>266</v>
      </c>
      <c r="H53" s="259" t="s">
        <v>321</v>
      </c>
      <c r="I53" s="260">
        <v>20</v>
      </c>
      <c r="J53" s="259">
        <v>16</v>
      </c>
      <c r="K53" s="260">
        <v>20</v>
      </c>
      <c r="L53" s="259">
        <v>11</v>
      </c>
      <c r="M53" s="261">
        <v>19</v>
      </c>
      <c r="N53" s="262">
        <v>11</v>
      </c>
      <c r="X53" s="257" t="str">
        <f>C65</f>
        <v>31 水力発電施設、ずい道等新設事業</v>
      </c>
    </row>
    <row r="54" spans="3:26" ht="13.5">
      <c r="C54" s="988" t="s">
        <v>322</v>
      </c>
      <c r="D54" s="989"/>
      <c r="E54" s="989"/>
      <c r="F54" s="990"/>
      <c r="G54" s="258" t="s">
        <v>319</v>
      </c>
      <c r="H54" s="259" t="s">
        <v>266</v>
      </c>
      <c r="I54" s="260">
        <v>18</v>
      </c>
      <c r="J54" s="259">
        <v>10</v>
      </c>
      <c r="K54" s="260">
        <v>18</v>
      </c>
      <c r="L54" s="259">
        <v>9</v>
      </c>
      <c r="M54" s="261">
        <v>17</v>
      </c>
      <c r="N54" s="262">
        <v>9</v>
      </c>
      <c r="X54" s="257" t="str">
        <f>C53</f>
        <v>32 道路新設事業</v>
      </c>
    </row>
    <row r="55" spans="3:26" ht="13.5">
      <c r="C55" s="1052" t="s">
        <v>324</v>
      </c>
      <c r="D55" s="1053"/>
      <c r="E55" s="1053"/>
      <c r="F55" s="1054"/>
      <c r="G55" s="258" t="s">
        <v>319</v>
      </c>
      <c r="H55" s="259" t="s">
        <v>319</v>
      </c>
      <c r="I55" s="260">
        <v>21</v>
      </c>
      <c r="J55" s="259">
        <v>13</v>
      </c>
      <c r="K55" s="260">
        <v>23</v>
      </c>
      <c r="L55" s="259">
        <v>11</v>
      </c>
      <c r="M55" s="261">
        <v>23</v>
      </c>
      <c r="N55" s="262">
        <v>9.5</v>
      </c>
      <c r="X55" s="257" t="str">
        <f t="shared" ref="X55" si="0">C54</f>
        <v>33 舗装工事業</v>
      </c>
      <c r="Z55" s="257"/>
    </row>
    <row r="56" spans="3:26" ht="14.25" thickBot="1">
      <c r="C56" s="991" t="s">
        <v>325</v>
      </c>
      <c r="D56" s="992"/>
      <c r="E56" s="992"/>
      <c r="F56" s="993"/>
      <c r="G56" s="263" t="s">
        <v>319</v>
      </c>
      <c r="H56" s="264" t="s">
        <v>319</v>
      </c>
      <c r="I56" s="265">
        <v>22</v>
      </c>
      <c r="J56" s="264">
        <v>15</v>
      </c>
      <c r="K56" s="265">
        <v>23</v>
      </c>
      <c r="L56" s="264">
        <v>15</v>
      </c>
      <c r="M56" s="266">
        <v>23</v>
      </c>
      <c r="N56" s="267">
        <v>12</v>
      </c>
      <c r="X56" s="257" t="str">
        <f>C66</f>
        <v>34 鉄道又は軌道新設事業</v>
      </c>
    </row>
    <row r="57" spans="3:26" ht="13.15" customHeight="1" thickBot="1">
      <c r="D57" s="119"/>
      <c r="E57" s="119"/>
      <c r="F57" s="119"/>
      <c r="G57" s="40"/>
      <c r="H57" s="40"/>
      <c r="I57" s="40"/>
      <c r="J57" s="40"/>
      <c r="K57" s="40"/>
      <c r="L57" s="40"/>
      <c r="M57" s="40"/>
      <c r="N57" s="40"/>
      <c r="X57" s="257" t="str">
        <f>C55</f>
        <v>35 建築事業
（既設建築物設備工事業を除く）</v>
      </c>
    </row>
    <row r="58" spans="3:26" ht="13.5">
      <c r="C58" s="1055" t="s">
        <v>317</v>
      </c>
      <c r="D58" s="1056"/>
      <c r="E58" s="1056"/>
      <c r="F58" s="1057"/>
      <c r="G58" s="1036" t="s">
        <v>42</v>
      </c>
      <c r="H58" s="1090"/>
      <c r="I58" s="1090"/>
      <c r="J58" s="1090"/>
      <c r="K58" s="1090"/>
      <c r="L58" s="1090"/>
      <c r="M58" s="1090"/>
      <c r="N58" s="1090"/>
      <c r="O58" s="1091"/>
      <c r="P58" s="1091"/>
      <c r="Q58" s="1091"/>
      <c r="R58" s="1091"/>
      <c r="S58" s="1091"/>
      <c r="T58" s="1091"/>
      <c r="U58" s="1091"/>
      <c r="V58" s="1092"/>
      <c r="X58" s="257" t="str">
        <f>C56</f>
        <v>38 既設建築物設備工事業</v>
      </c>
    </row>
    <row r="59" spans="3:26" ht="10.9" customHeight="1">
      <c r="C59" s="1058"/>
      <c r="D59" s="712"/>
      <c r="E59" s="712"/>
      <c r="F59" s="1059"/>
      <c r="G59" s="1037" t="s">
        <v>386</v>
      </c>
      <c r="H59" s="995"/>
      <c r="I59" s="994" t="s">
        <v>387</v>
      </c>
      <c r="J59" s="995"/>
      <c r="K59" s="994" t="s">
        <v>388</v>
      </c>
      <c r="L59" s="995"/>
      <c r="M59" s="994" t="s">
        <v>399</v>
      </c>
      <c r="N59" s="995"/>
      <c r="O59" s="994" t="s">
        <v>400</v>
      </c>
      <c r="P59" s="995"/>
      <c r="Q59" s="994" t="s">
        <v>418</v>
      </c>
      <c r="R59" s="995"/>
      <c r="S59" s="994" t="s">
        <v>401</v>
      </c>
      <c r="T59" s="995"/>
      <c r="U59" s="1080" t="s">
        <v>417</v>
      </c>
      <c r="V59" s="1081"/>
      <c r="X59" s="257" t="str">
        <f>C67</f>
        <v>36 機械装置(組立て又は取付け）</v>
      </c>
      <c r="Z59" s="257" t="str">
        <f>$C67</f>
        <v>36 機械装置(組立て又は取付け）</v>
      </c>
    </row>
    <row r="60" spans="3:26">
      <c r="C60" s="1058"/>
      <c r="D60" s="712"/>
      <c r="E60" s="712"/>
      <c r="F60" s="1059"/>
      <c r="G60" s="1038"/>
      <c r="H60" s="997"/>
      <c r="I60" s="996"/>
      <c r="J60" s="997"/>
      <c r="K60" s="996"/>
      <c r="L60" s="997"/>
      <c r="M60" s="996"/>
      <c r="N60" s="997"/>
      <c r="O60" s="996"/>
      <c r="P60" s="997"/>
      <c r="Q60" s="996"/>
      <c r="R60" s="997"/>
      <c r="S60" s="996"/>
      <c r="T60" s="997"/>
      <c r="U60" s="1082"/>
      <c r="V60" s="1083"/>
      <c r="X60" s="257" t="str">
        <f>C68</f>
        <v>36 機械装置(その他のもの）</v>
      </c>
      <c r="Z60" s="257" t="str">
        <f>$C68</f>
        <v>36 機械装置(その他のもの）</v>
      </c>
    </row>
    <row r="61" spans="3:26">
      <c r="C61" s="1058"/>
      <c r="D61" s="712"/>
      <c r="E61" s="712"/>
      <c r="F61" s="1059"/>
      <c r="G61" s="1038"/>
      <c r="H61" s="997"/>
      <c r="I61" s="996"/>
      <c r="J61" s="997"/>
      <c r="K61" s="996"/>
      <c r="L61" s="997"/>
      <c r="M61" s="996"/>
      <c r="N61" s="997"/>
      <c r="O61" s="996"/>
      <c r="P61" s="997"/>
      <c r="Q61" s="996"/>
      <c r="R61" s="997"/>
      <c r="S61" s="996"/>
      <c r="T61" s="997"/>
      <c r="U61" s="1082"/>
      <c r="V61" s="1083"/>
      <c r="X61" s="257" t="str">
        <f>C69</f>
        <v>37 その他の建設事業</v>
      </c>
    </row>
    <row r="62" spans="3:26">
      <c r="C62" s="1058"/>
      <c r="D62" s="712"/>
      <c r="E62" s="712"/>
      <c r="F62" s="1059"/>
      <c r="G62" s="1038"/>
      <c r="H62" s="997"/>
      <c r="I62" s="996"/>
      <c r="J62" s="997"/>
      <c r="K62" s="996"/>
      <c r="L62" s="997"/>
      <c r="M62" s="996"/>
      <c r="N62" s="997"/>
      <c r="O62" s="996"/>
      <c r="P62" s="997"/>
      <c r="Q62" s="996"/>
      <c r="R62" s="997"/>
      <c r="S62" s="996"/>
      <c r="T62" s="997"/>
      <c r="U62" s="1082"/>
      <c r="V62" s="1083"/>
    </row>
    <row r="63" spans="3:26">
      <c r="C63" s="1058"/>
      <c r="D63" s="712"/>
      <c r="E63" s="712"/>
      <c r="F63" s="1059"/>
      <c r="G63" s="1039"/>
      <c r="H63" s="999"/>
      <c r="I63" s="998"/>
      <c r="J63" s="999"/>
      <c r="K63" s="998"/>
      <c r="L63" s="999"/>
      <c r="M63" s="998"/>
      <c r="N63" s="999"/>
      <c r="O63" s="998"/>
      <c r="P63" s="999"/>
      <c r="Q63" s="998"/>
      <c r="R63" s="999"/>
      <c r="S63" s="998"/>
      <c r="T63" s="999"/>
      <c r="U63" s="1084"/>
      <c r="V63" s="1085"/>
    </row>
    <row r="64" spans="3:26" ht="13.15" customHeight="1">
      <c r="C64" s="1060"/>
      <c r="D64" s="1045"/>
      <c r="E64" s="1045"/>
      <c r="F64" s="1061"/>
      <c r="G64" s="255" t="s">
        <v>113</v>
      </c>
      <c r="H64" s="255" t="s">
        <v>43</v>
      </c>
      <c r="I64" s="255" t="s">
        <v>113</v>
      </c>
      <c r="J64" s="255" t="s">
        <v>43</v>
      </c>
      <c r="K64" s="255" t="s">
        <v>113</v>
      </c>
      <c r="L64" s="255" t="s">
        <v>43</v>
      </c>
      <c r="M64" s="255" t="s">
        <v>113</v>
      </c>
      <c r="N64" s="355" t="s">
        <v>43</v>
      </c>
      <c r="O64" s="255" t="s">
        <v>113</v>
      </c>
      <c r="P64" s="355" t="s">
        <v>43</v>
      </c>
      <c r="Q64" s="255" t="s">
        <v>113</v>
      </c>
      <c r="R64" s="355" t="s">
        <v>43</v>
      </c>
      <c r="S64" s="255" t="s">
        <v>113</v>
      </c>
      <c r="T64" s="355" t="s">
        <v>43</v>
      </c>
      <c r="U64" s="356" t="s">
        <v>113</v>
      </c>
      <c r="V64" s="256" t="s">
        <v>43</v>
      </c>
    </row>
    <row r="65" spans="2:22" ht="13.5">
      <c r="C65" s="988" t="s">
        <v>318</v>
      </c>
      <c r="D65" s="989"/>
      <c r="E65" s="989"/>
      <c r="F65" s="990"/>
      <c r="G65" s="138" t="s">
        <v>266</v>
      </c>
      <c r="H65" s="185" t="s">
        <v>266</v>
      </c>
      <c r="I65" s="186">
        <v>18</v>
      </c>
      <c r="J65" s="185">
        <v>89</v>
      </c>
      <c r="K65" s="186">
        <v>19</v>
      </c>
      <c r="L65" s="185">
        <v>79</v>
      </c>
      <c r="M65" s="366">
        <v>18</v>
      </c>
      <c r="N65" s="367">
        <v>64</v>
      </c>
      <c r="O65" s="366">
        <v>19</v>
      </c>
      <c r="P65" s="367">
        <v>62</v>
      </c>
      <c r="Q65" s="366">
        <v>18</v>
      </c>
      <c r="R65" s="367">
        <v>64</v>
      </c>
      <c r="S65" s="366">
        <v>19</v>
      </c>
      <c r="T65" s="367">
        <v>62</v>
      </c>
      <c r="U65" s="357">
        <v>19</v>
      </c>
      <c r="V65" s="139">
        <v>34</v>
      </c>
    </row>
    <row r="66" spans="2:22" ht="13.5">
      <c r="C66" s="988" t="s">
        <v>323</v>
      </c>
      <c r="D66" s="989"/>
      <c r="E66" s="989"/>
      <c r="F66" s="990"/>
      <c r="G66" s="258" t="s">
        <v>266</v>
      </c>
      <c r="H66" s="259" t="s">
        <v>266</v>
      </c>
      <c r="I66" s="260">
        <v>23</v>
      </c>
      <c r="J66" s="259">
        <v>17</v>
      </c>
      <c r="K66" s="260">
        <v>25</v>
      </c>
      <c r="L66" s="259">
        <v>9.5</v>
      </c>
      <c r="M66" s="261">
        <v>24</v>
      </c>
      <c r="N66" s="259">
        <v>9</v>
      </c>
      <c r="O66" s="261">
        <v>24</v>
      </c>
      <c r="P66" s="259">
        <v>9</v>
      </c>
      <c r="Q66" s="261">
        <v>24</v>
      </c>
      <c r="R66" s="259">
        <v>9</v>
      </c>
      <c r="S66" s="261">
        <v>24</v>
      </c>
      <c r="T66" s="259">
        <v>9</v>
      </c>
      <c r="U66" s="358">
        <v>19</v>
      </c>
      <c r="V66" s="262">
        <v>9</v>
      </c>
    </row>
    <row r="67" spans="2:22" ht="13.5">
      <c r="C67" s="988" t="s">
        <v>326</v>
      </c>
      <c r="D67" s="989"/>
      <c r="E67" s="989"/>
      <c r="F67" s="990"/>
      <c r="G67" s="258" t="s">
        <v>266</v>
      </c>
      <c r="H67" s="259" t="s">
        <v>266</v>
      </c>
      <c r="I67" s="260">
        <v>38</v>
      </c>
      <c r="J67" s="259">
        <v>7.5</v>
      </c>
      <c r="K67" s="260">
        <v>40</v>
      </c>
      <c r="L67" s="259">
        <v>6.5</v>
      </c>
      <c r="M67" s="261">
        <v>38</v>
      </c>
      <c r="N67" s="259">
        <v>6.5</v>
      </c>
      <c r="O67" s="261">
        <v>38</v>
      </c>
      <c r="P67" s="259">
        <v>6.5</v>
      </c>
      <c r="Q67" s="261">
        <v>38</v>
      </c>
      <c r="R67" s="259">
        <v>6.5</v>
      </c>
      <c r="S67" s="261">
        <v>38</v>
      </c>
      <c r="T67" s="259">
        <v>6.5</v>
      </c>
      <c r="U67" s="358">
        <v>38</v>
      </c>
      <c r="V67" s="262">
        <v>6</v>
      </c>
    </row>
    <row r="68" spans="2:22" ht="13.5">
      <c r="C68" s="988" t="s">
        <v>327</v>
      </c>
      <c r="D68" s="989"/>
      <c r="E68" s="989"/>
      <c r="F68" s="990"/>
      <c r="G68" s="258" t="s">
        <v>266</v>
      </c>
      <c r="H68" s="259" t="s">
        <v>266</v>
      </c>
      <c r="I68" s="260">
        <v>21</v>
      </c>
      <c r="J68" s="259">
        <v>7.5</v>
      </c>
      <c r="K68" s="260">
        <v>22</v>
      </c>
      <c r="L68" s="259">
        <v>6.5</v>
      </c>
      <c r="M68" s="261">
        <v>21</v>
      </c>
      <c r="N68" s="259">
        <v>6.5</v>
      </c>
      <c r="O68" s="261">
        <v>21</v>
      </c>
      <c r="P68" s="259">
        <v>6.5</v>
      </c>
      <c r="Q68" s="261">
        <v>21</v>
      </c>
      <c r="R68" s="259">
        <v>6.5</v>
      </c>
      <c r="S68" s="261">
        <v>21</v>
      </c>
      <c r="T68" s="259">
        <v>6.5</v>
      </c>
      <c r="U68" s="358">
        <v>21</v>
      </c>
      <c r="V68" s="262">
        <v>6</v>
      </c>
    </row>
    <row r="69" spans="2:22" ht="13.15" customHeight="1" thickBot="1">
      <c r="C69" s="991" t="s">
        <v>328</v>
      </c>
      <c r="D69" s="992"/>
      <c r="E69" s="992"/>
      <c r="F69" s="993"/>
      <c r="G69" s="263" t="s">
        <v>266</v>
      </c>
      <c r="H69" s="264" t="s">
        <v>266</v>
      </c>
      <c r="I69" s="265">
        <v>23</v>
      </c>
      <c r="J69" s="264">
        <v>19</v>
      </c>
      <c r="K69" s="265">
        <v>24</v>
      </c>
      <c r="L69" s="264">
        <v>17</v>
      </c>
      <c r="M69" s="266">
        <v>24</v>
      </c>
      <c r="N69" s="264">
        <v>15</v>
      </c>
      <c r="O69" s="266">
        <v>24</v>
      </c>
      <c r="P69" s="264">
        <v>15</v>
      </c>
      <c r="Q69" s="266">
        <v>24</v>
      </c>
      <c r="R69" s="264">
        <v>15</v>
      </c>
      <c r="S69" s="266">
        <v>24</v>
      </c>
      <c r="T69" s="264">
        <v>15</v>
      </c>
      <c r="U69" s="359">
        <v>23</v>
      </c>
      <c r="V69" s="267">
        <v>15</v>
      </c>
    </row>
    <row r="70" spans="2:22" ht="11.25" customHeight="1">
      <c r="D70" s="119"/>
      <c r="E70" s="119"/>
      <c r="F70" s="119"/>
      <c r="G70" s="40"/>
      <c r="H70" s="40"/>
      <c r="I70" s="40"/>
      <c r="J70" s="40"/>
      <c r="K70" s="40"/>
      <c r="L70" s="40"/>
      <c r="M70" s="40"/>
      <c r="N70" s="40"/>
    </row>
    <row r="71" spans="2:22">
      <c r="C71" s="39" t="s">
        <v>329</v>
      </c>
    </row>
    <row r="72" spans="2:22">
      <c r="C72" s="39" t="s">
        <v>330</v>
      </c>
    </row>
    <row r="75" spans="2:22" ht="11.25" customHeight="1">
      <c r="B75" s="39" t="s">
        <v>117</v>
      </c>
    </row>
    <row r="76" spans="2:22">
      <c r="C76" s="39" t="s">
        <v>118</v>
      </c>
      <c r="D76" s="2"/>
      <c r="E76" s="2"/>
      <c r="F76" s="2"/>
      <c r="G76" s="2"/>
      <c r="H76" s="2"/>
      <c r="I76" s="2"/>
    </row>
    <row r="77" spans="2:22">
      <c r="C77" s="40"/>
      <c r="D77" s="40"/>
    </row>
    <row r="78" spans="2:22">
      <c r="C78" s="40"/>
      <c r="D78" s="40" t="s">
        <v>119</v>
      </c>
    </row>
    <row r="81" spans="2:10">
      <c r="B81" s="39" t="s">
        <v>126</v>
      </c>
    </row>
    <row r="82" spans="2:10" ht="12" thickBot="1">
      <c r="C82" s="39" t="s">
        <v>127</v>
      </c>
      <c r="D82" s="2"/>
    </row>
    <row r="83" spans="2:10" ht="13.5">
      <c r="C83" s="1051" t="s">
        <v>42</v>
      </c>
      <c r="D83" s="399"/>
      <c r="E83" s="399"/>
      <c r="F83" s="399"/>
      <c r="G83" s="399"/>
      <c r="H83" s="399"/>
      <c r="I83" s="399"/>
      <c r="J83" s="400"/>
    </row>
    <row r="84" spans="2:10">
      <c r="C84" s="1000" t="str">
        <f>$C$14&amp;CHAR(10)&amp;"以前のもの"&amp;CHAR(10)&amp;"(計算に使用しない)"</f>
        <v>平成19年3月31日
以前のもの
(計算に使用しない)</v>
      </c>
      <c r="D84" s="1001"/>
      <c r="E84" s="1006" t="str">
        <f>$E$14&amp;CHAR(10)&amp;"以前のもの"</f>
        <v>平成27年3月31日
以前のもの</v>
      </c>
      <c r="F84" s="1006"/>
      <c r="G84" s="1006" t="str">
        <f>$G$14&amp;CHAR(10)&amp;"以前のもの"</f>
        <v>平成30年3月31日
以前のもの</v>
      </c>
      <c r="H84" s="1006"/>
      <c r="I84" s="1006" t="str">
        <f>$I$14&amp;CHAR(10)&amp;"以降のもの"</f>
        <v>平成30年4月1日
以降のもの</v>
      </c>
      <c r="J84" s="1009"/>
    </row>
    <row r="85" spans="2:10">
      <c r="C85" s="1002"/>
      <c r="D85" s="1003"/>
      <c r="E85" s="1007"/>
      <c r="F85" s="1007"/>
      <c r="G85" s="1007"/>
      <c r="H85" s="1007"/>
      <c r="I85" s="1007"/>
      <c r="J85" s="1010"/>
    </row>
    <row r="86" spans="2:10">
      <c r="C86" s="1002"/>
      <c r="D86" s="1003"/>
      <c r="E86" s="1007"/>
      <c r="F86" s="1007"/>
      <c r="G86" s="1007"/>
      <c r="H86" s="1007"/>
      <c r="I86" s="1007"/>
      <c r="J86" s="1010"/>
    </row>
    <row r="87" spans="2:10">
      <c r="C87" s="1004"/>
      <c r="D87" s="1005"/>
      <c r="E87" s="1008"/>
      <c r="F87" s="1008"/>
      <c r="G87" s="1008"/>
      <c r="H87" s="1008"/>
      <c r="I87" s="1008"/>
      <c r="J87" s="1011"/>
    </row>
    <row r="88" spans="2:10" ht="12" thickBot="1">
      <c r="C88" s="1012" t="s">
        <v>331</v>
      </c>
      <c r="D88" s="1013"/>
      <c r="E88" s="1014">
        <v>0.6</v>
      </c>
      <c r="F88" s="1015"/>
      <c r="G88" s="1014">
        <v>0.6</v>
      </c>
      <c r="H88" s="1015"/>
      <c r="I88" s="1014">
        <v>0.6</v>
      </c>
      <c r="J88" s="1016"/>
    </row>
    <row r="89" spans="2:10">
      <c r="C89" s="39" t="s">
        <v>130</v>
      </c>
    </row>
    <row r="92" spans="2:10">
      <c r="B92" s="39" t="s">
        <v>235</v>
      </c>
    </row>
    <row r="93" spans="2:10">
      <c r="C93" s="39" t="s">
        <v>242</v>
      </c>
      <c r="D93" s="2"/>
      <c r="E93" s="2"/>
      <c r="F93" s="2"/>
      <c r="G93" s="2"/>
      <c r="H93" s="2"/>
      <c r="I93" s="2"/>
    </row>
    <row r="94" spans="2:10">
      <c r="C94" s="1017" t="str">
        <f>"工事開始日が"&amp;CHAR(10)&amp;$C$100&amp;CHAR(10)&amp;"以前のもの"</f>
        <v>工事開始日が
平成25年9月30日
以前のもの</v>
      </c>
      <c r="D94" s="1018"/>
      <c r="E94" s="1017" t="str">
        <f>"工事開始日が"&amp;CHAR(10)&amp;$E$100&amp;"～"&amp;$G$100&amp;CHAR(10)&amp;"までのもの"</f>
        <v>工事開始日が
平成25年10月1日～平成27年3月31日
までのもの</v>
      </c>
      <c r="F94" s="1023"/>
      <c r="G94" s="1023"/>
      <c r="H94" s="1018"/>
      <c r="I94" s="1017" t="str">
        <f>"工事開始日が"&amp;CHAR(10)&amp;$I$100&amp;CHAR(10)&amp;"以降のもの"</f>
        <v>工事開始日が
平成27年4月1日
以降のもの</v>
      </c>
      <c r="J94" s="1018"/>
    </row>
    <row r="95" spans="2:10">
      <c r="C95" s="1019"/>
      <c r="D95" s="1020"/>
      <c r="E95" s="1019"/>
      <c r="F95" s="1024"/>
      <c r="G95" s="1024"/>
      <c r="H95" s="1020"/>
      <c r="I95" s="1019"/>
      <c r="J95" s="1020"/>
    </row>
    <row r="96" spans="2:10">
      <c r="C96" s="1021"/>
      <c r="D96" s="1022"/>
      <c r="E96" s="1021"/>
      <c r="F96" s="1025"/>
      <c r="G96" s="1025"/>
      <c r="H96" s="1022"/>
      <c r="I96" s="1021"/>
      <c r="J96" s="1022"/>
    </row>
    <row r="97" spans="3:10">
      <c r="C97" s="1026" t="s">
        <v>238</v>
      </c>
      <c r="D97" s="1027"/>
      <c r="E97" s="1026" t="s">
        <v>239</v>
      </c>
      <c r="F97" s="1028"/>
      <c r="G97" s="1028"/>
      <c r="H97" s="1027"/>
      <c r="I97" s="1026" t="s">
        <v>238</v>
      </c>
      <c r="J97" s="1027"/>
    </row>
    <row r="98" spans="3:10">
      <c r="C98" s="246" t="s">
        <v>0</v>
      </c>
      <c r="D98" s="247" t="s">
        <v>120</v>
      </c>
      <c r="E98" s="246" t="s">
        <v>0</v>
      </c>
      <c r="F98" s="247" t="s">
        <v>120</v>
      </c>
      <c r="G98" s="246" t="s">
        <v>0</v>
      </c>
      <c r="H98" s="247" t="s">
        <v>120</v>
      </c>
      <c r="I98" s="246" t="s">
        <v>0</v>
      </c>
      <c r="J98" s="247" t="s">
        <v>120</v>
      </c>
    </row>
    <row r="99" spans="3:10">
      <c r="C99" s="248">
        <v>2013</v>
      </c>
      <c r="D99" s="268" t="s">
        <v>236</v>
      </c>
      <c r="E99" s="269">
        <v>2013</v>
      </c>
      <c r="F99" s="268" t="s">
        <v>237</v>
      </c>
      <c r="G99" s="269">
        <v>2015</v>
      </c>
      <c r="H99" s="268" t="s">
        <v>121</v>
      </c>
      <c r="I99" s="269">
        <v>2015</v>
      </c>
      <c r="J99" s="268" t="s">
        <v>122</v>
      </c>
    </row>
    <row r="100" spans="3:10">
      <c r="C100" s="986" t="str">
        <f>TEXT(DATE(LEFT(C99,4),1,1),"ggge年")&amp;D99</f>
        <v>平成25年9月30日</v>
      </c>
      <c r="D100" s="987"/>
      <c r="E100" s="986" t="str">
        <f>TEXT(DATE(LEFT(E99,4),1,1),"ggge年")&amp;F99</f>
        <v>平成25年10月1日</v>
      </c>
      <c r="F100" s="987"/>
      <c r="G100" s="986" t="str">
        <f>TEXT(DATE(LEFT(G99,4),1,1),"ggge年")&amp;H99</f>
        <v>平成27年3月31日</v>
      </c>
      <c r="H100" s="987"/>
      <c r="I100" s="986" t="str">
        <f>TEXT(DATE(LEFT(I99,4),1,1),"ggge年")&amp;J99</f>
        <v>平成27年4月1日</v>
      </c>
      <c r="J100" s="987"/>
    </row>
    <row r="101" spans="3:10">
      <c r="C101" s="984">
        <f>DATEVALUE(C100)</f>
        <v>41547</v>
      </c>
      <c r="D101" s="985"/>
      <c r="E101" s="984">
        <f>DATEVALUE(E100)</f>
        <v>41548</v>
      </c>
      <c r="F101" s="985"/>
      <c r="G101" s="984">
        <f>DATEVALUE(G100)</f>
        <v>42094</v>
      </c>
      <c r="H101" s="985"/>
      <c r="I101" s="984">
        <f>DATEVALUE(I100)</f>
        <v>42095</v>
      </c>
      <c r="J101" s="985"/>
    </row>
  </sheetData>
  <mergeCells count="104">
    <mergeCell ref="U59:V63"/>
    <mergeCell ref="Q59:R63"/>
    <mergeCell ref="S59:T63"/>
    <mergeCell ref="G58:V58"/>
    <mergeCell ref="K18:L19"/>
    <mergeCell ref="K22:L22"/>
    <mergeCell ref="K23:L23"/>
    <mergeCell ref="M18:N19"/>
    <mergeCell ref="M22:N22"/>
    <mergeCell ref="M23:N23"/>
    <mergeCell ref="O18:P19"/>
    <mergeCell ref="O22:P22"/>
    <mergeCell ref="O23:P23"/>
    <mergeCell ref="G15:H15"/>
    <mergeCell ref="C39:P40"/>
    <mergeCell ref="C41:F41"/>
    <mergeCell ref="G41:J41"/>
    <mergeCell ref="K41:N41"/>
    <mergeCell ref="O41:P41"/>
    <mergeCell ref="E16:P17"/>
    <mergeCell ref="I47:J51"/>
    <mergeCell ref="K47:L51"/>
    <mergeCell ref="M47:N51"/>
    <mergeCell ref="M43:N43"/>
    <mergeCell ref="O43:P43"/>
    <mergeCell ref="M44:N44"/>
    <mergeCell ref="O44:P44"/>
    <mergeCell ref="C43:D43"/>
    <mergeCell ref="E43:F43"/>
    <mergeCell ref="G43:H43"/>
    <mergeCell ref="I43:J43"/>
    <mergeCell ref="K43:L43"/>
    <mergeCell ref="C44:D44"/>
    <mergeCell ref="E44:F44"/>
    <mergeCell ref="G44:H44"/>
    <mergeCell ref="I44:J44"/>
    <mergeCell ref="K44:L44"/>
    <mergeCell ref="C6:L7"/>
    <mergeCell ref="K8:L15"/>
    <mergeCell ref="C83:J83"/>
    <mergeCell ref="C53:F53"/>
    <mergeCell ref="C54:F54"/>
    <mergeCell ref="C55:F55"/>
    <mergeCell ref="C56:F56"/>
    <mergeCell ref="G59:H63"/>
    <mergeCell ref="I59:J63"/>
    <mergeCell ref="K59:L63"/>
    <mergeCell ref="C58:F64"/>
    <mergeCell ref="C65:F65"/>
    <mergeCell ref="C15:D15"/>
    <mergeCell ref="E15:F15"/>
    <mergeCell ref="I15:J15"/>
    <mergeCell ref="C46:F52"/>
    <mergeCell ref="E8:J9"/>
    <mergeCell ref="E10:F11"/>
    <mergeCell ref="C14:D14"/>
    <mergeCell ref="E14:F14"/>
    <mergeCell ref="C8:D11"/>
    <mergeCell ref="I10:J11"/>
    <mergeCell ref="G10:H11"/>
    <mergeCell ref="I14:J14"/>
    <mergeCell ref="G14:H14"/>
    <mergeCell ref="C94:D96"/>
    <mergeCell ref="I94:J96"/>
    <mergeCell ref="E94:H96"/>
    <mergeCell ref="C97:D97"/>
    <mergeCell ref="E97:H97"/>
    <mergeCell ref="I97:J97"/>
    <mergeCell ref="C100:D100"/>
    <mergeCell ref="E100:F100"/>
    <mergeCell ref="I100:J100"/>
    <mergeCell ref="E23:F23"/>
    <mergeCell ref="G23:H23"/>
    <mergeCell ref="I23:J23"/>
    <mergeCell ref="E18:F19"/>
    <mergeCell ref="G18:H19"/>
    <mergeCell ref="I18:J19"/>
    <mergeCell ref="E22:F22"/>
    <mergeCell ref="G22:H22"/>
    <mergeCell ref="I22:J22"/>
    <mergeCell ref="C16:D19"/>
    <mergeCell ref="C22:D22"/>
    <mergeCell ref="C23:D23"/>
    <mergeCell ref="G46:N46"/>
    <mergeCell ref="G47:H51"/>
    <mergeCell ref="C101:D101"/>
    <mergeCell ref="E101:F101"/>
    <mergeCell ref="I101:J101"/>
    <mergeCell ref="G100:H100"/>
    <mergeCell ref="G101:H101"/>
    <mergeCell ref="C67:F67"/>
    <mergeCell ref="C68:F68"/>
    <mergeCell ref="C69:F69"/>
    <mergeCell ref="O59:P63"/>
    <mergeCell ref="C66:F66"/>
    <mergeCell ref="M59:N63"/>
    <mergeCell ref="C84:D87"/>
    <mergeCell ref="E84:F87"/>
    <mergeCell ref="G84:H87"/>
    <mergeCell ref="I84:J87"/>
    <mergeCell ref="C88:D88"/>
    <mergeCell ref="E88:F88"/>
    <mergeCell ref="G88:H88"/>
    <mergeCell ref="I88:J88"/>
  </mergeCells>
  <phoneticPr fontId="2"/>
  <pageMargins left="0.59055118110236227" right="0.15748031496062992" top="0.74803149606299213" bottom="0.74803149606299213" header="0.31496062992125984" footer="0.31496062992125984"/>
  <pageSetup paperSize="8" scale="68" orientation="landscape" horizontalDpi="300" verticalDpi="300"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1"/>
  <dimension ref="A1:AK330"/>
  <sheetViews>
    <sheetView showGridLines="0" zoomScaleNormal="100" workbookViewId="0"/>
  </sheetViews>
  <sheetFormatPr defaultColWidth="9" defaultRowHeight="15" customHeight="1"/>
  <cols>
    <col min="1" max="1" width="31.25" style="119" customWidth="1"/>
    <col min="2" max="2" width="13.25" style="119" bestFit="1" customWidth="1"/>
    <col min="3" max="5" width="20.125" style="119" customWidth="1"/>
    <col min="6" max="6" width="19.75" style="119" customWidth="1"/>
    <col min="7" max="7" width="19.875" style="119" customWidth="1"/>
    <col min="8" max="8" width="18.5" style="119" bestFit="1" customWidth="1"/>
    <col min="9" max="9" width="18.75" style="119" customWidth="1"/>
    <col min="10" max="11" width="18.875" style="119" customWidth="1"/>
    <col min="12" max="12" width="18.75" style="119" customWidth="1"/>
    <col min="13" max="13" width="19.625" style="119" customWidth="1"/>
    <col min="14" max="14" width="17.25" style="119" bestFit="1" customWidth="1"/>
    <col min="15" max="15" width="13.25" style="119" customWidth="1"/>
    <col min="16" max="16" width="17.5" style="119" bestFit="1" customWidth="1"/>
    <col min="17" max="17" width="11.5" style="119" customWidth="1"/>
    <col min="18" max="18" width="15.625" style="119" customWidth="1"/>
    <col min="19" max="19" width="9" style="119"/>
    <col min="20" max="21" width="5" style="119" customWidth="1"/>
    <col min="22" max="28" width="15" style="119" customWidth="1"/>
    <col min="29" max="29" width="9" style="119"/>
    <col min="30" max="30" width="10.25" style="119" customWidth="1"/>
    <col min="31" max="35" width="9" style="119"/>
    <col min="36" max="36" width="22.75" style="119" customWidth="1"/>
    <col min="37" max="16384" width="9" style="119"/>
  </cols>
  <sheetData>
    <row r="1" spans="1:37" ht="15" customHeight="1">
      <c r="A1" s="369" t="s">
        <v>420</v>
      </c>
    </row>
    <row r="2" spans="1:37" ht="15" customHeight="1">
      <c r="A2" s="120" t="s">
        <v>63</v>
      </c>
      <c r="B2" s="120" t="s">
        <v>61</v>
      </c>
      <c r="C2" s="120" t="s">
        <v>64</v>
      </c>
    </row>
    <row r="3" spans="1:37" ht="40.5">
      <c r="A3" s="120"/>
      <c r="B3" s="120"/>
      <c r="C3" s="121" t="s">
        <v>250</v>
      </c>
      <c r="D3" s="121" t="s">
        <v>66</v>
      </c>
      <c r="E3" s="121" t="s">
        <v>67</v>
      </c>
      <c r="F3" s="197" t="s">
        <v>253</v>
      </c>
      <c r="G3" s="197" t="s">
        <v>255</v>
      </c>
      <c r="H3" s="197" t="s">
        <v>256</v>
      </c>
      <c r="I3" s="119" t="s">
        <v>307</v>
      </c>
      <c r="J3" s="121"/>
      <c r="O3" s="134"/>
      <c r="P3" s="134"/>
    </row>
    <row r="4" spans="1:37" ht="15" customHeight="1">
      <c r="A4" s="119" t="s">
        <v>51</v>
      </c>
      <c r="B4" s="387" t="s">
        <v>395</v>
      </c>
      <c r="C4" s="119" t="e">
        <f>INT(SUMPRODUCT(($E$65:$E$330=A4)*($F$65:$F$330=B4)*($N$65:$N$330)))+INT(SUMPRODUCT(($E$65:$E$330=A4)*($P$65:$P$330)))</f>
        <v>#REF!</v>
      </c>
      <c r="D4" s="119" t="e" cm="1">
        <f t="array" ref="D4">INT(SUMPRODUCT(($E$65:$E$330=A4)*($F$65:$F$330=B4)*($J$65:$J$330)))</f>
        <v>#REF!</v>
      </c>
      <c r="E4" s="122" t="e">
        <f t="shared" ref="E4:E35" si="0">INT(SUMPRODUCT(($E$65:$E$330=A4)*($F$65:$F$330=B4)*($K$65:$K$330)))</f>
        <v>#REF!</v>
      </c>
      <c r="F4" s="194" t="e">
        <f>SUM(G4:H4)</f>
        <v>#REF!</v>
      </c>
      <c r="G4" s="194" t="e" cm="1">
        <f t="array" ref="G4">INT(SUMPRODUCT(($E$65:$E$330=A4)*($F$65:$F$330=B4)*($O$65:$O$330))/1000)</f>
        <v>#REF!</v>
      </c>
      <c r="H4" s="194" t="e">
        <f>INT(SUMPRODUCT(($E$65:$E$330=A4)*($F$65:$F$330=B4)*($Q$65:$Q$330))/1000)</f>
        <v>#REF!</v>
      </c>
      <c r="J4" s="123" t="s">
        <v>68</v>
      </c>
      <c r="K4" s="124" t="s">
        <v>69</v>
      </c>
      <c r="L4" s="124"/>
      <c r="M4" s="124" t="s">
        <v>70</v>
      </c>
      <c r="N4" s="124" t="s">
        <v>71</v>
      </c>
      <c r="O4" s="124" t="s">
        <v>72</v>
      </c>
      <c r="P4" s="124"/>
      <c r="Q4" s="124"/>
      <c r="R4" s="124"/>
      <c r="S4" s="125"/>
      <c r="T4" s="1098" t="s">
        <v>132</v>
      </c>
      <c r="U4" s="145"/>
      <c r="V4" s="146" t="s">
        <v>133</v>
      </c>
      <c r="W4" s="147" t="s">
        <v>134</v>
      </c>
      <c r="X4" s="147" t="s">
        <v>135</v>
      </c>
      <c r="Y4" s="148" t="s">
        <v>136</v>
      </c>
      <c r="Z4" s="147" t="s">
        <v>137</v>
      </c>
      <c r="AA4" s="147" t="s">
        <v>138</v>
      </c>
      <c r="AB4" s="147" t="s">
        <v>139</v>
      </c>
      <c r="AD4" s="202" t="s">
        <v>270</v>
      </c>
    </row>
    <row r="5" spans="1:37" ht="15" customHeight="1">
      <c r="A5" s="119" t="s">
        <v>51</v>
      </c>
      <c r="B5" s="387" t="s">
        <v>397</v>
      </c>
      <c r="C5" s="119" t="e">
        <f>INT(SUMPRODUCT(($E$65:$E$330=A5)*($F$65:$F$330=B5)*($N$65:$N$330)))</f>
        <v>#REF!</v>
      </c>
      <c r="D5" s="119" t="e">
        <f t="shared" ref="D5:D35" si="1">INT(SUMPRODUCT(($E$65:$E$330=A5)*($F$65:$F$330=B5)*($J$65:$J$330)))</f>
        <v>#REF!</v>
      </c>
      <c r="E5" s="122" t="e">
        <f t="shared" si="0"/>
        <v>#REF!</v>
      </c>
      <c r="F5" s="194" t="e">
        <f t="shared" ref="F5:F35" si="2">SUM(G5:H5)</f>
        <v>#REF!</v>
      </c>
      <c r="G5" s="194" t="e">
        <f t="shared" ref="G5:G35" si="3">INT(SUMPRODUCT(($E$65:$E$330=A5)*($F$65:$F$330=B5)*($O$65:$O$330))/1000)</f>
        <v>#REF!</v>
      </c>
      <c r="H5" s="194">
        <v>0</v>
      </c>
      <c r="J5" s="125"/>
      <c r="K5" s="119" t="s">
        <v>73</v>
      </c>
      <c r="M5" s="134" t="e">
        <f>M6</f>
        <v>#REF!</v>
      </c>
      <c r="O5" s="134" t="e">
        <f>O6</f>
        <v>#REF!</v>
      </c>
      <c r="P5" s="134"/>
      <c r="S5" s="142"/>
      <c r="T5" s="1096"/>
      <c r="U5" s="149" t="s">
        <v>140</v>
      </c>
      <c r="V5" s="150" t="e">
        <f>(INDEX(($V$11:$AB$13,$V$19:$AB$21,$V$26:$AB$28,$V$41:$AB$43,$V$48:$AB$50),1,1,$AD$5))</f>
        <v>#REF!</v>
      </c>
      <c r="W5" s="150" t="e">
        <f>(INDEX(($V$11:$AB$13,$V$19:$AB$21,$V$26:$AB$28,$V$41:$AB$43,$V$48:$AB$50),1,2,$AD$5))</f>
        <v>#REF!</v>
      </c>
      <c r="X5" s="150" t="e">
        <f>(INDEX(($V$11:$AB$13,$V$19:$AB$21,$V$26:$AB$28,$V$41:$AB$43,$V$48:$AB$50),1,3,$AD$5))</f>
        <v>#REF!</v>
      </c>
      <c r="Y5" s="150" t="e">
        <f>(INDEX(($V$11:$AB$13,$V$19:$AB$21,$V$26:$AB$28,$V$41:$AB$43,$V$48:$AB$50),1,4,$AD$5))</f>
        <v>#REF!</v>
      </c>
      <c r="Z5" s="150" t="e">
        <f>(INDEX(($V$11:$AB$13,$V$19:$AB$21,$V$26:$AB$28,$V$41:$AB$43,$V$48:$AB$50),1,5,$AD$5))</f>
        <v>#REF!</v>
      </c>
      <c r="AA5" s="150" t="e">
        <f>(INDEX(($V$11:$AB$13,$V$19:$AB$21,$V$26:$AB$28,$V$41:$AB$43,$V$48:$AB$50),1,6,$AD$5))</f>
        <v>#REF!</v>
      </c>
      <c r="AB5" s="150" t="e">
        <f>(INDEX(($V$11:$AB$13,$V$19:$AB$21,$V$26:$AB$28,$V$41:$AB$43,$V$48:$AB$50),1,7,$AD$5))</f>
        <v>#REF!</v>
      </c>
      <c r="AD5" s="208" t="e">
        <f>IF((AK10+AK18+AK25+AK32+AK40+AK47)=0,4,AK10+AK18+AK25+AK32+AK40+AK47)</f>
        <v>#REF!</v>
      </c>
    </row>
    <row r="6" spans="1:37" ht="15" customHeight="1">
      <c r="A6" s="119" t="s">
        <v>318</v>
      </c>
      <c r="B6" s="387" t="s">
        <v>396</v>
      </c>
      <c r="C6" s="119" t="e">
        <f>INT(SUMPRODUCT(($E$65:$E$330=A6)*($F$65:$F$330=B6)*($N$65:$N$330)))</f>
        <v>#REF!</v>
      </c>
      <c r="D6" s="119" t="e">
        <f t="shared" si="1"/>
        <v>#REF!</v>
      </c>
      <c r="E6" s="360" t="e">
        <f t="shared" si="0"/>
        <v>#REF!</v>
      </c>
      <c r="F6" s="194" t="e">
        <f t="shared" si="2"/>
        <v>#REF!</v>
      </c>
      <c r="G6" s="194" t="e">
        <f t="shared" si="3"/>
        <v>#REF!</v>
      </c>
      <c r="H6" s="194">
        <v>0</v>
      </c>
      <c r="J6" s="125"/>
      <c r="K6" s="119" t="s">
        <v>74</v>
      </c>
      <c r="M6" s="383" t="e">
        <f>#REF!</f>
        <v>#REF!</v>
      </c>
      <c r="O6" s="383" t="e">
        <f>#REF!</f>
        <v>#REF!</v>
      </c>
      <c r="P6" s="134"/>
      <c r="S6" s="125"/>
      <c r="T6" s="1096"/>
      <c r="U6" s="151" t="s">
        <v>141</v>
      </c>
      <c r="V6" s="150" t="e">
        <f>(INDEX(($V$11:$AB$13,$V$19:$AB$21,$V$26:$AB$28,$V$41:$AB$43,$V$48:$AB$50),2,1,$AD$5))</f>
        <v>#REF!</v>
      </c>
      <c r="W6" s="150" t="e">
        <f>(INDEX(($V$11:$AB$13,$V$19:$AB$21,$V$26:$AB$28,$V$41:$AB$43,$V$48:$AB$50),2,2,$AD$5))</f>
        <v>#REF!</v>
      </c>
      <c r="X6" s="152" t="s">
        <v>142</v>
      </c>
      <c r="Y6" s="153" t="s">
        <v>143</v>
      </c>
      <c r="Z6" s="153" t="s">
        <v>144</v>
      </c>
      <c r="AA6" s="154"/>
      <c r="AB6" s="150" t="e">
        <f>(INDEX(($V$11:$AB$13,$V$19:$AB$21,$V$26:$AB$28,$V$41:$AB$43,$V$48:$AB$50),2,7,$AD$5))</f>
        <v>#REF!</v>
      </c>
    </row>
    <row r="7" spans="1:37" ht="15" customHeight="1">
      <c r="A7" s="126" t="s">
        <v>389</v>
      </c>
      <c r="B7" s="388" t="s">
        <v>398</v>
      </c>
      <c r="C7" s="126" t="e">
        <f>INT(SUMPRODUCT(($E$65:$E$330=A7)*($F$65:$F$330=B7)*($N$65:$N$330)))</f>
        <v>#REF!</v>
      </c>
      <c r="D7" s="126" t="e">
        <f t="shared" si="1"/>
        <v>#REF!</v>
      </c>
      <c r="E7" s="128" t="e">
        <f t="shared" si="0"/>
        <v>#REF!</v>
      </c>
      <c r="F7" s="195" t="e">
        <f t="shared" si="2"/>
        <v>#REF!</v>
      </c>
      <c r="G7" s="195" t="e">
        <f t="shared" si="3"/>
        <v>#REF!</v>
      </c>
      <c r="H7" s="195">
        <v>0</v>
      </c>
      <c r="J7" s="125"/>
      <c r="K7" s="119" t="s">
        <v>75</v>
      </c>
      <c r="S7" s="125"/>
      <c r="T7" s="1097"/>
      <c r="U7" s="149" t="s">
        <v>145</v>
      </c>
      <c r="V7" s="150" t="e">
        <f>(INDEX(($V$11:$AB$13,$V$19:$AB$21,$V$26:$AB$28,$V$41:$AB$43,$V$48:$AB$50),3,1,$AD$5))</f>
        <v>#REF!</v>
      </c>
      <c r="W7" s="150" t="e">
        <f>(INDEX(($V$11:$AB$13,$V$19:$AB$21,$V$26:$AB$28,$V$41:$AB$43,$V$48:$AB$50),3,2,$AD$5))</f>
        <v>#REF!</v>
      </c>
      <c r="X7" s="150" t="e">
        <f>(INDEX(($V$11:$AB$13,$V$19:$AB$21,$V$26:$AB$28,$V$41:$AB$43,$V$48:$AB$50),3,3,$AD$5))</f>
        <v>#REF!</v>
      </c>
      <c r="Y7" s="150" t="e">
        <f>(INDEX(($V$11:$AB$13,$V$19:$AB$21,$V$26:$AB$28,$V$41:$AB$43,$V$48:$AB$50),3,4,$AD$5))</f>
        <v>#REF!</v>
      </c>
      <c r="Z7" s="150" t="e">
        <f>(INDEX(($V$11:$AB$13,$V$19:$AB$21,$V$26:$AB$28,$V$41:$AB$43,$V$48:$AB$50),3,5,$AD$5))</f>
        <v>#REF!</v>
      </c>
      <c r="AA7" s="155"/>
      <c r="AB7" s="150" t="e">
        <f>(INDEX(($V$11:$AB$13,$V$19:$AB$21,$V$26:$AB$28,$V$41:$AB$43,$V$48:$AB$50),3,7,$AD$5))</f>
        <v>#REF!</v>
      </c>
    </row>
    <row r="8" spans="1:37" ht="15" customHeight="1">
      <c r="A8" s="119" t="s">
        <v>52</v>
      </c>
      <c r="B8" s="387" t="s">
        <v>395</v>
      </c>
      <c r="C8" s="119" t="e">
        <f>INT(SUMPRODUCT(($E$65:$E$330=A8)*($F$65:$F$330=B8)*($N$65:$N$330)))+INT(SUMPRODUCT(($E$65:$E$330=A8)*($P$65:$P$330)))</f>
        <v>#REF!</v>
      </c>
      <c r="D8" s="119" t="e">
        <f t="shared" si="1"/>
        <v>#REF!</v>
      </c>
      <c r="E8" s="122" t="e">
        <f t="shared" si="0"/>
        <v>#REF!</v>
      </c>
      <c r="F8" s="194" t="e">
        <f t="shared" si="2"/>
        <v>#REF!</v>
      </c>
      <c r="G8" s="194" t="e">
        <f t="shared" si="3"/>
        <v>#REF!</v>
      </c>
      <c r="H8" s="194" t="e">
        <f>INT(SUMPRODUCT(($E$65:$E$330=A8)*($F$65:$F$330=B8)*($Q$65:$Q$330))/1000)</f>
        <v>#REF!</v>
      </c>
      <c r="J8" s="125"/>
      <c r="S8" s="125"/>
    </row>
    <row r="9" spans="1:37" ht="15" customHeight="1">
      <c r="A9" s="119" t="s">
        <v>52</v>
      </c>
      <c r="B9" s="387" t="s">
        <v>397</v>
      </c>
      <c r="C9" s="119" t="e">
        <f>INT(SUMPRODUCT(($E$65:$E$330=A9)*($F$65:$F$330=B9)*($N$65:$N$330)))</f>
        <v>#REF!</v>
      </c>
      <c r="D9" s="119" t="e">
        <f t="shared" si="1"/>
        <v>#REF!</v>
      </c>
      <c r="E9" s="122" t="e">
        <f t="shared" si="0"/>
        <v>#REF!</v>
      </c>
      <c r="F9" s="194" t="e">
        <f t="shared" si="2"/>
        <v>#REF!</v>
      </c>
      <c r="G9" s="194" t="e">
        <f t="shared" si="3"/>
        <v>#REF!</v>
      </c>
      <c r="H9" s="194">
        <v>0</v>
      </c>
      <c r="J9" s="125"/>
      <c r="S9" s="125"/>
      <c r="T9" s="156" t="s">
        <v>146</v>
      </c>
      <c r="U9" s="156"/>
      <c r="V9" s="156"/>
      <c r="W9" s="156"/>
      <c r="X9" s="156"/>
      <c r="Y9" s="157"/>
      <c r="Z9" s="156"/>
      <c r="AA9" s="156"/>
      <c r="AB9" s="156"/>
    </row>
    <row r="10" spans="1:37" ht="15" customHeight="1">
      <c r="A10" s="126" t="s">
        <v>52</v>
      </c>
      <c r="B10" s="388" t="s">
        <v>396</v>
      </c>
      <c r="C10" s="126" t="e">
        <f>INT(SUMPRODUCT(($E$65:$E$330=A10)*($F$65:$F$330=B10)*($N$65:$N$330)))</f>
        <v>#REF!</v>
      </c>
      <c r="D10" s="126" t="e">
        <f t="shared" si="1"/>
        <v>#REF!</v>
      </c>
      <c r="E10" s="128" t="e">
        <f t="shared" si="0"/>
        <v>#REF!</v>
      </c>
      <c r="F10" s="195" t="e">
        <f t="shared" si="2"/>
        <v>#REF!</v>
      </c>
      <c r="G10" s="195" t="e">
        <f t="shared" si="3"/>
        <v>#REF!</v>
      </c>
      <c r="H10" s="195">
        <v>0</v>
      </c>
      <c r="J10" s="125"/>
      <c r="K10" s="119" t="s">
        <v>76</v>
      </c>
      <c r="M10" s="383" t="e">
        <f>#REF!</f>
        <v>#REF!</v>
      </c>
      <c r="N10" s="119">
        <v>0.02</v>
      </c>
      <c r="O10" s="383" t="e">
        <f>#REF!</f>
        <v>#REF!</v>
      </c>
      <c r="P10" s="134"/>
      <c r="S10" s="142"/>
      <c r="T10" s="1098" t="s">
        <v>132</v>
      </c>
      <c r="U10" s="145"/>
      <c r="V10" s="146" t="s">
        <v>133</v>
      </c>
      <c r="W10" s="147" t="s">
        <v>134</v>
      </c>
      <c r="X10" s="147" t="s">
        <v>135</v>
      </c>
      <c r="Y10" s="148" t="s">
        <v>136</v>
      </c>
      <c r="Z10" s="147" t="s">
        <v>137</v>
      </c>
      <c r="AA10" s="147" t="s">
        <v>138</v>
      </c>
      <c r="AB10" s="147" t="s">
        <v>139</v>
      </c>
      <c r="AD10" s="210" t="s">
        <v>271</v>
      </c>
      <c r="AE10" s="211"/>
      <c r="AF10" s="211"/>
      <c r="AG10" s="211"/>
      <c r="AH10" s="211"/>
      <c r="AI10" s="211"/>
      <c r="AJ10" s="211"/>
      <c r="AK10" s="212" t="e">
        <f>IF(AND(AK11,AK12,AK13),1)</f>
        <v>#REF!</v>
      </c>
    </row>
    <row r="11" spans="1:37" ht="15" customHeight="1">
      <c r="A11" s="119" t="s">
        <v>53</v>
      </c>
      <c r="B11" s="387" t="s">
        <v>395</v>
      </c>
      <c r="C11" s="119" t="e">
        <f>INT(SUMPRODUCT(($E$65:$E$330=A11)*($F$65:$F$330=B11)*($N$65:$N$330)))+INT(SUMPRODUCT(($E$65:$E$330=A11)*($P$65:$P$330)))</f>
        <v>#REF!</v>
      </c>
      <c r="D11" s="119" t="e">
        <f t="shared" si="1"/>
        <v>#REF!</v>
      </c>
      <c r="E11" s="122" t="e">
        <f t="shared" si="0"/>
        <v>#REF!</v>
      </c>
      <c r="F11" s="194" t="e">
        <f t="shared" si="2"/>
        <v>#REF!</v>
      </c>
      <c r="G11" s="194" t="e">
        <f t="shared" si="3"/>
        <v>#REF!</v>
      </c>
      <c r="H11" s="198" t="e">
        <f>INT(SUMPRODUCT(($E$65:$E$330=A11)*($F$65:$F$330=B11)*($Q$65:$Q$330))/1000)</f>
        <v>#REF!</v>
      </c>
      <c r="J11" s="125"/>
      <c r="M11" s="134"/>
      <c r="S11" s="125"/>
      <c r="T11" s="1096"/>
      <c r="U11" s="149" t="s">
        <v>140</v>
      </c>
      <c r="V11" s="150" t="e">
        <f>IF(OR($O$19="",$O$19=0,$O$19=1),$O$13,IF($O$13-$O$19*INT($O$13/$O$19)=0,$O$13/3,IF($O$13-$O$19*INT($O$13/$O$19)=2,INT($O$13/$O$19)+2,INT($O$13/$O$19)+1)))</f>
        <v>#REF!</v>
      </c>
      <c r="W11" s="158" t="e">
        <f>IF(OR($O$5="",$O$5=0),0,IF($M$19&lt;=$O$5,0,IF($M$19-$O$5&gt;V11,V11,$M$19-$O$5)))</f>
        <v>#REF!</v>
      </c>
      <c r="X11" s="158" t="e">
        <f>Z13</f>
        <v>#REF!</v>
      </c>
      <c r="Y11" s="159" t="e">
        <f>IF(OR(V11="",V11=0),0,V11-W11+X11)</f>
        <v>#REF!</v>
      </c>
      <c r="Z11" s="159">
        <v>0</v>
      </c>
      <c r="AA11" s="158" t="e">
        <f>$O$10</f>
        <v>#REF!</v>
      </c>
      <c r="AB11" s="158" t="e">
        <f>IF(OR(V11="",V11=0),0,Y11+AA11)</f>
        <v>#REF!</v>
      </c>
      <c r="AD11" s="214"/>
      <c r="AE11" s="215" t="s">
        <v>272</v>
      </c>
      <c r="AF11" s="216" t="s">
        <v>273</v>
      </c>
      <c r="AG11" s="216"/>
      <c r="AH11" s="216"/>
      <c r="AI11" s="216"/>
      <c r="AJ11" s="216"/>
      <c r="AK11" s="217" t="e">
        <f>IF($M$19&gt;$O$5,1)</f>
        <v>#REF!</v>
      </c>
    </row>
    <row r="12" spans="1:37" ht="15" customHeight="1">
      <c r="A12" s="119" t="s">
        <v>53</v>
      </c>
      <c r="B12" s="387" t="s">
        <v>397</v>
      </c>
      <c r="C12" s="119" t="e">
        <f>INT(SUMPRODUCT(($E$65:$E$330=A12)*($F$65:$F$330=B12)*($N$65:$N$330)))</f>
        <v>#REF!</v>
      </c>
      <c r="D12" s="119" t="e">
        <f t="shared" si="1"/>
        <v>#REF!</v>
      </c>
      <c r="E12" s="122" t="e">
        <f t="shared" si="0"/>
        <v>#REF!</v>
      </c>
      <c r="F12" s="194" t="e">
        <f t="shared" si="2"/>
        <v>#REF!</v>
      </c>
      <c r="G12" s="194" t="e">
        <f t="shared" si="3"/>
        <v>#REF!</v>
      </c>
      <c r="H12" s="194">
        <v>0</v>
      </c>
      <c r="J12" s="125" t="s">
        <v>77</v>
      </c>
      <c r="K12" s="119" t="s">
        <v>69</v>
      </c>
      <c r="M12" s="119" t="s">
        <v>78</v>
      </c>
      <c r="N12" s="119" t="s">
        <v>79</v>
      </c>
      <c r="O12" s="119" t="s">
        <v>80</v>
      </c>
      <c r="S12" s="125"/>
      <c r="T12" s="1096"/>
      <c r="U12" s="151" t="s">
        <v>141</v>
      </c>
      <c r="V12" s="160" t="e">
        <f>IF(OR($O$19="",$O$19=0,$O$19=1),0,IF($O$13="",0,IF($O$19=1,0,INT($O$13/3))))</f>
        <v>#REF!</v>
      </c>
      <c r="W12" s="161" t="e">
        <f>IF(OR($O$19="",$O$19=0,$O$19=1),0,IF($O$5="",0,IF($M$19-V11&lt;=$O$5,0,IF($O$19=1,0,IF($M$19-$O$5-W11&gt;=V12,V12,$M$19-$O$5-W11)))))</f>
        <v>#REF!</v>
      </c>
      <c r="X12" s="152" t="s">
        <v>142</v>
      </c>
      <c r="Y12" s="153" t="s">
        <v>143</v>
      </c>
      <c r="Z12" s="153" t="s">
        <v>144</v>
      </c>
      <c r="AA12" s="154"/>
      <c r="AB12" s="158" t="e">
        <f>IF(OR($O$19="",$O$19=0,$O$19=1),0,IF(V12=0,0,V12-W12))</f>
        <v>#REF!</v>
      </c>
      <c r="AD12" s="214"/>
      <c r="AE12" s="215" t="s">
        <v>274</v>
      </c>
      <c r="AF12" s="216" t="s">
        <v>275</v>
      </c>
      <c r="AG12" s="216"/>
      <c r="AH12" s="218"/>
      <c r="AI12" s="218"/>
      <c r="AJ12" s="216"/>
      <c r="AK12" s="217" t="e">
        <f>IF(#REF!="充当を優先（残額は還付）",1)</f>
        <v>#REF!</v>
      </c>
    </row>
    <row r="13" spans="1:37" ht="15" customHeight="1">
      <c r="A13" s="126" t="s">
        <v>53</v>
      </c>
      <c r="B13" s="388" t="s">
        <v>396</v>
      </c>
      <c r="C13" s="126" t="e">
        <f>INT(SUMPRODUCT(($E$65:$E$330=A13)*($F$65:$F$330=B13)*($N$65:$N$330)))</f>
        <v>#REF!</v>
      </c>
      <c r="D13" s="126" t="e">
        <f t="shared" si="1"/>
        <v>#REF!</v>
      </c>
      <c r="E13" s="128" t="e">
        <f t="shared" si="0"/>
        <v>#REF!</v>
      </c>
      <c r="F13" s="195" t="e">
        <f t="shared" si="2"/>
        <v>#REF!</v>
      </c>
      <c r="G13" s="195" t="e">
        <f t="shared" si="3"/>
        <v>#REF!</v>
      </c>
      <c r="H13" s="195">
        <v>0</v>
      </c>
      <c r="J13" s="125"/>
      <c r="K13" s="119" t="s">
        <v>73</v>
      </c>
      <c r="M13" s="134" t="e">
        <f>M14</f>
        <v>#REF!</v>
      </c>
      <c r="O13" s="134" t="e">
        <f>O14</f>
        <v>#REF!</v>
      </c>
      <c r="P13" s="134"/>
      <c r="Q13" s="134"/>
      <c r="S13" s="142"/>
      <c r="T13" s="1097"/>
      <c r="U13" s="149" t="s">
        <v>145</v>
      </c>
      <c r="V13" s="150" t="e">
        <f>IF(OR($O$19="",$O$19=0,$O$19=1),0,IF($O$13="",0,IF($O$19=1,0,INT($O$13/3))))</f>
        <v>#REF!</v>
      </c>
      <c r="W13" s="158" t="e">
        <f>IF(OR($O$19="",$O$19=0,$O$19=1),0,IF($O$5="",0,IF($M$19-V11-V12&lt;=$O$5,0,IF($O$19=1,0,IF($M$19-$O$5-W11-W12&gt;=V13,V13,$M$19-$O$5-W11-W12)))))</f>
        <v>#REF!</v>
      </c>
      <c r="X13" s="160" t="e">
        <f>IF(OR($O$5="",$O$5=0),0,IF($O$19=1,IF($O$5&gt;=$M$19,0,W11),W11+W12+W13))</f>
        <v>#REF!</v>
      </c>
      <c r="Y13" s="160" t="e">
        <f>IF($M$19-$O$5-X13-Z11&gt;0,$M$19-$O$5-X13-Z11,0)</f>
        <v>#REF!</v>
      </c>
      <c r="Z13" s="161" t="e">
        <f>IF(OR($O$5="",$O$5=0),0,IF($M$19&lt;=$O$5,$O$5-$M$19,0))</f>
        <v>#REF!</v>
      </c>
      <c r="AA13" s="155"/>
      <c r="AB13" s="158" t="e">
        <f>IF(OR($O$19="",$O$19=0,$O$19=1),0,IF(V13=0,0,V13-W13))</f>
        <v>#REF!</v>
      </c>
      <c r="AD13" s="214"/>
      <c r="AE13" s="215" t="s">
        <v>276</v>
      </c>
      <c r="AF13" s="219" t="s">
        <v>277</v>
      </c>
      <c r="AG13" s="220" t="s">
        <v>278</v>
      </c>
      <c r="AH13" s="220"/>
      <c r="AI13" s="220"/>
      <c r="AJ13" s="220"/>
      <c r="AK13" s="221" t="e">
        <f>IF(R16=1,1)</f>
        <v>#REF!</v>
      </c>
    </row>
    <row r="14" spans="1:37" ht="15" customHeight="1">
      <c r="A14" s="119" t="s">
        <v>54</v>
      </c>
      <c r="B14" s="387" t="s">
        <v>395</v>
      </c>
      <c r="C14" s="119" t="e" cm="1">
        <f t="array" ref="C14">INT(SUMPRODUCT(($E$65:$E$330=A14)*($F$65:$F$330=B14)*($N$65:$N$330)))+INT(SUMPRODUCT(($E$65:$E$330=A14)*($P$65:$P$330)))</f>
        <v>#REF!</v>
      </c>
      <c r="D14" s="119" t="e">
        <f t="shared" si="1"/>
        <v>#REF!</v>
      </c>
      <c r="E14" s="122" t="e">
        <f t="shared" si="0"/>
        <v>#REF!</v>
      </c>
      <c r="F14" s="194" t="e">
        <f t="shared" si="2"/>
        <v>#REF!</v>
      </c>
      <c r="G14" s="194" t="e">
        <f t="shared" si="3"/>
        <v>#REF!</v>
      </c>
      <c r="H14" s="198" t="e">
        <f>INT(SUMPRODUCT(($E$65:$E$330=A14)*($F$65:$F$330=B14)*($Q$65:$Q$330))/1000)</f>
        <v>#REF!</v>
      </c>
      <c r="J14" s="125"/>
      <c r="K14" s="119" t="s">
        <v>74</v>
      </c>
      <c r="M14" s="134" t="e">
        <f>M6</f>
        <v>#REF!</v>
      </c>
      <c r="O14" s="134" t="e">
        <f>O6</f>
        <v>#REF!</v>
      </c>
      <c r="P14" s="134"/>
      <c r="S14" s="142"/>
      <c r="AD14" s="214"/>
      <c r="AE14" s="215"/>
      <c r="AF14" s="219"/>
      <c r="AG14" s="220" t="s">
        <v>279</v>
      </c>
      <c r="AH14" s="220"/>
      <c r="AI14" s="220"/>
      <c r="AJ14" s="220"/>
      <c r="AK14" s="222"/>
    </row>
    <row r="15" spans="1:37" ht="15" customHeight="1">
      <c r="A15" s="119" t="s">
        <v>54</v>
      </c>
      <c r="B15" s="387" t="s">
        <v>397</v>
      </c>
      <c r="C15" s="119" t="e">
        <f>INT(SUMPRODUCT(($E$65:$E$330=A15)*($F$65:$F$330=B15)*($N$65:$N$330)))</f>
        <v>#REF!</v>
      </c>
      <c r="D15" s="119" t="e">
        <f t="shared" si="1"/>
        <v>#REF!</v>
      </c>
      <c r="E15" s="122" t="e">
        <f t="shared" si="0"/>
        <v>#REF!</v>
      </c>
      <c r="F15" s="194" t="e">
        <f t="shared" si="2"/>
        <v>#REF!</v>
      </c>
      <c r="G15" s="194" t="e">
        <f t="shared" si="3"/>
        <v>#REF!</v>
      </c>
      <c r="H15" s="194">
        <v>0</v>
      </c>
      <c r="J15" s="125"/>
      <c r="K15" s="119" t="s">
        <v>75</v>
      </c>
      <c r="R15" s="119" t="s">
        <v>150</v>
      </c>
      <c r="S15" s="125"/>
      <c r="AD15" s="223"/>
      <c r="AE15" s="224"/>
      <c r="AF15" s="225"/>
      <c r="AG15" s="226" t="s">
        <v>280</v>
      </c>
      <c r="AH15" s="227"/>
      <c r="AI15" s="227"/>
      <c r="AJ15" s="227"/>
      <c r="AK15" s="228"/>
    </row>
    <row r="16" spans="1:37" ht="15" customHeight="1">
      <c r="A16" s="119" t="s">
        <v>390</v>
      </c>
      <c r="B16" s="387" t="s">
        <v>396</v>
      </c>
      <c r="C16" s="119" t="e">
        <f>INT(SUMPRODUCT(($E$65:$E$330=A16)*($F$65:$F$330=B16)*($N$65:$N$330)))</f>
        <v>#REF!</v>
      </c>
      <c r="D16" s="119" t="e">
        <f t="shared" si="1"/>
        <v>#REF!</v>
      </c>
      <c r="E16" s="360" t="e">
        <f t="shared" si="0"/>
        <v>#REF!</v>
      </c>
      <c r="F16" s="194" t="e">
        <f t="shared" si="2"/>
        <v>#REF!</v>
      </c>
      <c r="G16" s="194" t="e">
        <f t="shared" si="3"/>
        <v>#REF!</v>
      </c>
      <c r="H16" s="194">
        <v>0</v>
      </c>
      <c r="J16" s="125"/>
      <c r="R16" s="119" t="e">
        <f>IF(#REF!="",4,#REF!)</f>
        <v>#REF!</v>
      </c>
      <c r="S16" s="125"/>
    </row>
    <row r="17" spans="1:37" ht="15" customHeight="1">
      <c r="A17" s="126" t="s">
        <v>390</v>
      </c>
      <c r="B17" s="388" t="s">
        <v>398</v>
      </c>
      <c r="C17" s="126" t="e">
        <f>INT(SUMPRODUCT(($E$65:$E$330=A17)*($F$65:$F$330=B17)*($N$65:$N$330)))</f>
        <v>#REF!</v>
      </c>
      <c r="D17" s="126" t="e">
        <f t="shared" si="1"/>
        <v>#REF!</v>
      </c>
      <c r="E17" s="128" t="e">
        <f t="shared" si="0"/>
        <v>#REF!</v>
      </c>
      <c r="F17" s="195" t="e">
        <f t="shared" si="2"/>
        <v>#REF!</v>
      </c>
      <c r="G17" s="195" t="e">
        <f t="shared" si="3"/>
        <v>#REF!</v>
      </c>
      <c r="H17" s="195">
        <v>0</v>
      </c>
      <c r="J17" s="125"/>
      <c r="R17" s="119" t="s">
        <v>151</v>
      </c>
      <c r="S17" s="125"/>
      <c r="T17" s="156" t="s">
        <v>147</v>
      </c>
      <c r="U17" s="156"/>
      <c r="V17" s="156"/>
      <c r="W17" s="156"/>
      <c r="X17" s="156"/>
      <c r="Y17" s="156"/>
      <c r="Z17" s="157"/>
      <c r="AA17" s="156"/>
      <c r="AB17" s="156"/>
    </row>
    <row r="18" spans="1:37" ht="15" customHeight="1">
      <c r="A18" s="119" t="s">
        <v>40</v>
      </c>
      <c r="B18" s="387" t="s">
        <v>395</v>
      </c>
      <c r="C18" s="119" t="e">
        <f>INT(SUMPRODUCT(($E$65:$E$330=A18)*($F$65:$F$330=B18)*($N$65:$N$330)))+INT(SUMPRODUCT(($E$65:$E$330=A18)*($P$65:$P$330)))</f>
        <v>#REF!</v>
      </c>
      <c r="D18" s="119" t="e">
        <f t="shared" si="1"/>
        <v>#REF!</v>
      </c>
      <c r="E18" s="122" t="e">
        <f t="shared" si="0"/>
        <v>#REF!</v>
      </c>
      <c r="F18" s="194" t="e">
        <f t="shared" si="2"/>
        <v>#REF!</v>
      </c>
      <c r="G18" s="194" t="e">
        <f t="shared" si="3"/>
        <v>#REF!</v>
      </c>
      <c r="H18" s="194" t="e">
        <f>INT(SUMPRODUCT(($E$65:$E$330=A18)*($F$65:$F$330=B18)*($Q$65:$Q$330))/1000)</f>
        <v>#REF!</v>
      </c>
      <c r="J18" s="125"/>
      <c r="R18" s="119" t="e">
        <f>IF(AND(R20="還付なし",R16&lt;&gt;""),"表示","非表示")</f>
        <v>#REF!</v>
      </c>
      <c r="S18" s="125"/>
      <c r="T18" s="1098" t="s">
        <v>132</v>
      </c>
      <c r="U18" s="145"/>
      <c r="V18" s="146" t="s">
        <v>133</v>
      </c>
      <c r="W18" s="147" t="s">
        <v>134</v>
      </c>
      <c r="X18" s="147" t="s">
        <v>135</v>
      </c>
      <c r="Y18" s="148" t="s">
        <v>136</v>
      </c>
      <c r="Z18" s="147" t="s">
        <v>137</v>
      </c>
      <c r="AA18" s="147" t="s">
        <v>138</v>
      </c>
      <c r="AB18" s="147" t="s">
        <v>139</v>
      </c>
      <c r="AD18" s="210" t="s">
        <v>283</v>
      </c>
      <c r="AE18" s="211"/>
      <c r="AF18" s="211"/>
      <c r="AG18" s="211"/>
      <c r="AH18" s="211"/>
      <c r="AI18" s="211"/>
      <c r="AJ18" s="211"/>
      <c r="AK18" s="212" t="e">
        <f>IF(AND(AK19,AK20,AK21),2)</f>
        <v>#REF!</v>
      </c>
    </row>
    <row r="19" spans="1:37" ht="15" customHeight="1">
      <c r="A19" s="119" t="s">
        <v>40</v>
      </c>
      <c r="B19" s="387" t="s">
        <v>397</v>
      </c>
      <c r="C19" s="119" t="e">
        <f>INT(SUMPRODUCT(($E$65:$E$330=A19)*($F$65:$F$330=B19)*($N$65:$N$330)))</f>
        <v>#REF!</v>
      </c>
      <c r="D19" s="119" t="e">
        <f t="shared" si="1"/>
        <v>#REF!</v>
      </c>
      <c r="E19" s="122" t="e">
        <f t="shared" si="0"/>
        <v>#REF!</v>
      </c>
      <c r="F19" s="194" t="e">
        <f t="shared" si="2"/>
        <v>#REF!</v>
      </c>
      <c r="G19" s="194" t="e">
        <f t="shared" si="3"/>
        <v>#REF!</v>
      </c>
      <c r="H19" s="194">
        <v>0</v>
      </c>
      <c r="J19" s="125" t="s">
        <v>81</v>
      </c>
      <c r="M19" s="135" t="e">
        <f>#REF!</f>
        <v>#REF!</v>
      </c>
      <c r="N19" s="119" t="s">
        <v>82</v>
      </c>
      <c r="O19" s="119" t="e">
        <f>#REF!</f>
        <v>#REF!</v>
      </c>
      <c r="R19" s="119" t="s">
        <v>83</v>
      </c>
      <c r="S19" s="125"/>
      <c r="T19" s="1096"/>
      <c r="U19" s="149" t="s">
        <v>140</v>
      </c>
      <c r="V19" s="150" t="e">
        <f>IF(OR($O$19="",$O$19=0,$O$19=1),$O$13,IF($O$13-$O$19*INT($O$13/$O$19)=0,$O$13/3,IF($O$13-$O$19*INT($O$13/$O$19)=2,INT($O$13/$O$19)+2,INT($O$13/$O$19)+1)))</f>
        <v>#REF!</v>
      </c>
      <c r="W19" s="158">
        <v>0</v>
      </c>
      <c r="X19" s="158" t="e">
        <f>Z21</f>
        <v>#REF!</v>
      </c>
      <c r="Y19" s="159" t="e">
        <f>IF(OR(V19="",V19=0),0,V19-W19+X19)</f>
        <v>#REF!</v>
      </c>
      <c r="Z19" s="159" t="e">
        <f>IF(OR($O$5="",$O$5=0),0,IF($M$19-$O$5&gt;$O$10,$O$10,IF($M$19-$O$5&lt;0,0,$M$19-$O$5)))</f>
        <v>#REF!</v>
      </c>
      <c r="AA19" s="158" t="e">
        <f>$O$10-Z19</f>
        <v>#REF!</v>
      </c>
      <c r="AB19" s="158" t="e">
        <f>IF(OR(V19="",V19=0),0,Y19+AA19)</f>
        <v>#REF!</v>
      </c>
      <c r="AD19" s="214"/>
      <c r="AE19" s="215" t="s">
        <v>272</v>
      </c>
      <c r="AF19" s="216" t="s">
        <v>273</v>
      </c>
      <c r="AG19" s="216"/>
      <c r="AH19" s="216"/>
      <c r="AI19" s="216"/>
      <c r="AJ19" s="216"/>
      <c r="AK19" s="217" t="e">
        <f>IF($M$19&gt;$O$5,1)</f>
        <v>#REF!</v>
      </c>
    </row>
    <row r="20" spans="1:37" ht="15" customHeight="1">
      <c r="A20" s="126" t="s">
        <v>40</v>
      </c>
      <c r="B20" s="388" t="s">
        <v>396</v>
      </c>
      <c r="C20" s="126" t="e">
        <f>INT(SUMPRODUCT(($E$65:$E$330=A20)*($F$65:$F$330=B20)*($N$65:$N$330)))</f>
        <v>#REF!</v>
      </c>
      <c r="D20" s="126" t="e">
        <f t="shared" si="1"/>
        <v>#REF!</v>
      </c>
      <c r="E20" s="128" t="e">
        <f t="shared" si="0"/>
        <v>#REF!</v>
      </c>
      <c r="F20" s="195" t="e">
        <f t="shared" si="2"/>
        <v>#REF!</v>
      </c>
      <c r="G20" s="195" t="e">
        <f t="shared" si="3"/>
        <v>#REF!</v>
      </c>
      <c r="H20" s="195">
        <v>0</v>
      </c>
      <c r="J20" s="125"/>
      <c r="R20" s="119" t="e">
        <f>IF(AND(#REF!="充当を優先（残額は還付）",O5*2&lt;=M19),"還付なし","還付あり")</f>
        <v>#REF!</v>
      </c>
      <c r="S20" s="125"/>
      <c r="T20" s="1096"/>
      <c r="U20" s="151" t="s">
        <v>141</v>
      </c>
      <c r="V20" s="160" t="e">
        <f>IF(OR($O$19="",$O$19=0,$O$19=1),0,IF($O$13="",0,IF($O$19=1,0,INT($O$13/3))))</f>
        <v>#REF!</v>
      </c>
      <c r="W20" s="161">
        <v>0</v>
      </c>
      <c r="X20" s="152" t="s">
        <v>142</v>
      </c>
      <c r="Y20" s="153" t="s">
        <v>143</v>
      </c>
      <c r="Z20" s="153" t="s">
        <v>144</v>
      </c>
      <c r="AA20" s="154"/>
      <c r="AB20" s="158" t="e">
        <f>IF(OR($O$19="",$O$19=0,$O$19=1),0,IF(V20=0,0,V20-W20))</f>
        <v>#REF!</v>
      </c>
      <c r="AD20" s="214"/>
      <c r="AE20" s="215" t="s">
        <v>274</v>
      </c>
      <c r="AF20" s="216" t="s">
        <v>275</v>
      </c>
      <c r="AG20" s="216"/>
      <c r="AH20" s="218"/>
      <c r="AI20" s="216"/>
      <c r="AJ20" s="218"/>
      <c r="AK20" s="217" t="e">
        <f>IF(#REF!="充当を優先（残額は還付）",1)</f>
        <v>#REF!</v>
      </c>
    </row>
    <row r="21" spans="1:37" ht="15" customHeight="1">
      <c r="A21" s="119" t="s">
        <v>55</v>
      </c>
      <c r="B21" s="387" t="s">
        <v>395</v>
      </c>
      <c r="C21" s="119" t="e">
        <f>INT(SUMPRODUCT(($E$65:$E$330=A21)*($F$65:$F$330=B21)*($N$65:$N$330)))+INT(SUMPRODUCT(($E$65:$E$330=A21)*($P$65:$P$330)))</f>
        <v>#REF!</v>
      </c>
      <c r="D21" s="119" t="e">
        <f t="shared" si="1"/>
        <v>#REF!</v>
      </c>
      <c r="E21" s="122" t="e">
        <f t="shared" si="0"/>
        <v>#REF!</v>
      </c>
      <c r="F21" s="194" t="e">
        <f t="shared" si="2"/>
        <v>#REF!</v>
      </c>
      <c r="G21" s="194" t="e">
        <f t="shared" si="3"/>
        <v>#REF!</v>
      </c>
      <c r="H21" s="198" t="e">
        <f>INT(SUMPRODUCT(($E$65:$E$330=A21)*($F$65:$F$330=B21)*($Q$65:$Q$330))/1000)</f>
        <v>#REF!</v>
      </c>
      <c r="J21" s="125" t="s">
        <v>84</v>
      </c>
      <c r="L21" s="119" t="s">
        <v>85</v>
      </c>
      <c r="M21" s="119" t="s">
        <v>86</v>
      </c>
      <c r="N21" s="119" t="s">
        <v>87</v>
      </c>
      <c r="Q21" s="119" t="s">
        <v>88</v>
      </c>
      <c r="R21" s="119" t="s">
        <v>89</v>
      </c>
      <c r="S21" s="125"/>
      <c r="T21" s="1097"/>
      <c r="U21" s="149" t="s">
        <v>145</v>
      </c>
      <c r="V21" s="150" t="e">
        <f>IF(OR($O$19="",$O$19=0,$O$19=1),0,IF($O$13="",0,IF($O$19=1,0,INT($O$13/3))))</f>
        <v>#REF!</v>
      </c>
      <c r="W21" s="158">
        <v>0</v>
      </c>
      <c r="X21" s="160" t="e">
        <f>Z19</f>
        <v>#REF!</v>
      </c>
      <c r="Y21" s="160" t="e">
        <f>IF($M$19-$O$5-X21&gt;0,$M$19-$O$5-X21,0)</f>
        <v>#REF!</v>
      </c>
      <c r="Z21" s="161" t="e">
        <f>IF(OR($O$5="",$O$5=0),0,IF($M$19&lt;=$O$5,$O$5-$M$19,0))</f>
        <v>#REF!</v>
      </c>
      <c r="AA21" s="155"/>
      <c r="AB21" s="158" t="e">
        <f>IF(OR($O$19="",$O$19=0,$O$19=1),0,IF(V21=0,0,V21-W21))</f>
        <v>#REF!</v>
      </c>
      <c r="AD21" s="223"/>
      <c r="AE21" s="224" t="s">
        <v>276</v>
      </c>
      <c r="AF21" s="225" t="s">
        <v>284</v>
      </c>
      <c r="AG21" s="227" t="s">
        <v>285</v>
      </c>
      <c r="AH21" s="227"/>
      <c r="AI21" s="227"/>
      <c r="AJ21" s="229"/>
      <c r="AK21" s="217" t="e">
        <f>IF(R16=2,1)</f>
        <v>#REF!</v>
      </c>
    </row>
    <row r="22" spans="1:37" ht="15" customHeight="1">
      <c r="A22" s="119" t="s">
        <v>55</v>
      </c>
      <c r="B22" s="387" t="s">
        <v>397</v>
      </c>
      <c r="C22" s="119" t="e">
        <f>INT(SUMPRODUCT(($E$65:$E$330=A22)*($F$65:$F$330=B22)*($N$65:$N$330)))</f>
        <v>#REF!</v>
      </c>
      <c r="D22" s="119" t="e">
        <f t="shared" si="1"/>
        <v>#REF!</v>
      </c>
      <c r="E22" s="122" t="e">
        <f t="shared" si="0"/>
        <v>#REF!</v>
      </c>
      <c r="F22" s="194" t="e">
        <f t="shared" si="2"/>
        <v>#REF!</v>
      </c>
      <c r="G22" s="194" t="e">
        <f t="shared" si="3"/>
        <v>#REF!</v>
      </c>
      <c r="H22" s="194">
        <v>0</v>
      </c>
      <c r="J22" s="125"/>
      <c r="L22" s="162" t="e">
        <f>X7</f>
        <v>#REF!</v>
      </c>
      <c r="M22" s="162" t="e">
        <f>Y7</f>
        <v>#REF!</v>
      </c>
      <c r="N22" s="162" t="e">
        <f>Z7</f>
        <v>#REF!</v>
      </c>
      <c r="Q22" s="119" t="e">
        <f>IF(OR(M6=M9,AND(M6&gt;0,M9&gt;0)),"一元",IF(M9=0,"二元（労災）","二元（雇用）"))</f>
        <v>#REF!</v>
      </c>
      <c r="R22" s="119" t="e">
        <f>IF(O13&gt;=200000,"可能","不可能")</f>
        <v>#REF!</v>
      </c>
      <c r="S22" s="125"/>
    </row>
    <row r="23" spans="1:37" ht="15" customHeight="1">
      <c r="A23" s="126" t="s">
        <v>55</v>
      </c>
      <c r="B23" s="388" t="s">
        <v>396</v>
      </c>
      <c r="C23" s="126" t="e">
        <f>INT(SUMPRODUCT(($E$65:$E$330=A23)*($F$65:$F$330=B23)*($N$65:$N$330)))</f>
        <v>#REF!</v>
      </c>
      <c r="D23" s="126" t="e">
        <f t="shared" si="1"/>
        <v>#REF!</v>
      </c>
      <c r="E23" s="128" t="e">
        <f t="shared" si="0"/>
        <v>#REF!</v>
      </c>
      <c r="F23" s="195" t="e">
        <f t="shared" si="2"/>
        <v>#REF!</v>
      </c>
      <c r="G23" s="195" t="e">
        <f t="shared" si="3"/>
        <v>#REF!</v>
      </c>
      <c r="H23" s="195">
        <v>0</v>
      </c>
      <c r="J23" s="125"/>
      <c r="S23" s="125"/>
    </row>
    <row r="24" spans="1:37" ht="15" customHeight="1">
      <c r="A24" s="119" t="s">
        <v>56</v>
      </c>
      <c r="B24" s="387" t="s">
        <v>395</v>
      </c>
      <c r="C24" s="119" t="e">
        <f>INT(SUMPRODUCT(($E$65:$E$330=A24)*($F$65:$F$330=B24)*($N$65:$N$330)))+INT(SUMPRODUCT(($E$65:$E$330=A24)*($P$65:$P$330)))</f>
        <v>#REF!</v>
      </c>
      <c r="D24" s="119" t="e">
        <f t="shared" si="1"/>
        <v>#REF!</v>
      </c>
      <c r="E24" s="122" t="e">
        <f t="shared" si="0"/>
        <v>#REF!</v>
      </c>
      <c r="F24" s="194" t="e">
        <f t="shared" si="2"/>
        <v>#REF!</v>
      </c>
      <c r="G24" s="194" t="e">
        <f t="shared" si="3"/>
        <v>#REF!</v>
      </c>
      <c r="H24" s="198" t="e">
        <f>INT(SUMPRODUCT(($E$65:$E$330=A24)*($F$65:$F$330=B24)*($Q$65:$Q$330))/1000)</f>
        <v>#REF!</v>
      </c>
      <c r="J24" s="125" t="s">
        <v>90</v>
      </c>
      <c r="L24" s="119" t="s">
        <v>91</v>
      </c>
      <c r="M24" s="119" t="s">
        <v>85</v>
      </c>
      <c r="N24" s="119" t="s">
        <v>87</v>
      </c>
      <c r="O24" s="119" t="s">
        <v>92</v>
      </c>
      <c r="P24" s="119" t="s">
        <v>217</v>
      </c>
      <c r="Q24" s="119" t="s">
        <v>76</v>
      </c>
      <c r="R24" s="119" t="s">
        <v>93</v>
      </c>
      <c r="S24" s="125"/>
      <c r="T24" s="156" t="s">
        <v>148</v>
      </c>
      <c r="U24" s="156"/>
      <c r="V24" s="156"/>
      <c r="W24" s="156"/>
      <c r="X24" s="156"/>
      <c r="Y24" s="156"/>
      <c r="Z24" s="156"/>
      <c r="AA24" s="156"/>
      <c r="AB24" s="156"/>
    </row>
    <row r="25" spans="1:37" ht="15" customHeight="1">
      <c r="A25" s="119" t="s">
        <v>56</v>
      </c>
      <c r="B25" s="387" t="s">
        <v>397</v>
      </c>
      <c r="C25" s="119" t="e">
        <f>INT(SUMPRODUCT(($E$65:$E$330=A25)*($F$65:$F$330=B25)*($N$65:$N$330)))</f>
        <v>#REF!</v>
      </c>
      <c r="D25" s="119" t="e">
        <f t="shared" si="1"/>
        <v>#REF!</v>
      </c>
      <c r="E25" s="122" t="e">
        <f t="shared" si="0"/>
        <v>#REF!</v>
      </c>
      <c r="F25" s="194" t="e">
        <f t="shared" si="2"/>
        <v>#REF!</v>
      </c>
      <c r="G25" s="194" t="e">
        <f t="shared" si="3"/>
        <v>#REF!</v>
      </c>
      <c r="H25" s="194">
        <v>0</v>
      </c>
      <c r="J25" s="125"/>
      <c r="K25" s="119" t="s">
        <v>94</v>
      </c>
      <c r="L25" s="162" t="e">
        <f t="shared" ref="L25:R25" si="4">V5</f>
        <v>#REF!</v>
      </c>
      <c r="M25" s="162" t="e">
        <f t="shared" si="4"/>
        <v>#REF!</v>
      </c>
      <c r="N25" s="162" t="e">
        <f t="shared" si="4"/>
        <v>#REF!</v>
      </c>
      <c r="O25" s="162" t="e">
        <f t="shared" si="4"/>
        <v>#REF!</v>
      </c>
      <c r="P25" s="162" t="e">
        <f t="shared" si="4"/>
        <v>#REF!</v>
      </c>
      <c r="Q25" s="134" t="e">
        <f t="shared" si="4"/>
        <v>#REF!</v>
      </c>
      <c r="R25" s="162" t="e">
        <f t="shared" si="4"/>
        <v>#REF!</v>
      </c>
      <c r="S25" s="125"/>
      <c r="T25" s="1098" t="s">
        <v>132</v>
      </c>
      <c r="U25" s="145"/>
      <c r="V25" s="146" t="s">
        <v>133</v>
      </c>
      <c r="W25" s="147" t="s">
        <v>134</v>
      </c>
      <c r="X25" s="147" t="s">
        <v>135</v>
      </c>
      <c r="Y25" s="148" t="s">
        <v>136</v>
      </c>
      <c r="Z25" s="147" t="s">
        <v>137</v>
      </c>
      <c r="AA25" s="147" t="s">
        <v>138</v>
      </c>
      <c r="AB25" s="147" t="s">
        <v>139</v>
      </c>
      <c r="AD25" s="210" t="s">
        <v>296</v>
      </c>
      <c r="AE25" s="211"/>
      <c r="AF25" s="211"/>
      <c r="AG25" s="211"/>
      <c r="AH25" s="211"/>
      <c r="AI25" s="211"/>
      <c r="AJ25" s="211"/>
      <c r="AK25" s="212" t="e">
        <f>IF(AND(AK26,AK27,AK28),3)</f>
        <v>#REF!</v>
      </c>
    </row>
    <row r="26" spans="1:37" ht="15" customHeight="1">
      <c r="A26" s="119" t="s">
        <v>391</v>
      </c>
      <c r="B26" s="387" t="s">
        <v>396</v>
      </c>
      <c r="C26" s="119" t="e">
        <f>INT(SUMPRODUCT(($E$65:$E$330=A26)*($F$65:$F$330=B26)*($N$65:$N$330)))</f>
        <v>#REF!</v>
      </c>
      <c r="D26" s="119" t="e">
        <f t="shared" si="1"/>
        <v>#REF!</v>
      </c>
      <c r="E26" s="360" t="e">
        <f t="shared" si="0"/>
        <v>#REF!</v>
      </c>
      <c r="F26" s="194" t="e">
        <f t="shared" si="2"/>
        <v>#REF!</v>
      </c>
      <c r="G26" s="194" t="e">
        <f t="shared" si="3"/>
        <v>#REF!</v>
      </c>
      <c r="H26" s="194">
        <v>0</v>
      </c>
      <c r="J26" s="125"/>
      <c r="K26" s="119" t="s">
        <v>95</v>
      </c>
      <c r="L26" s="162" t="e">
        <f>V6</f>
        <v>#REF!</v>
      </c>
      <c r="M26" s="162" t="e">
        <f>W6</f>
        <v>#REF!</v>
      </c>
      <c r="R26" s="162" t="e">
        <f>AB6</f>
        <v>#REF!</v>
      </c>
      <c r="S26" s="125"/>
      <c r="T26" s="1096"/>
      <c r="U26" s="149" t="s">
        <v>140</v>
      </c>
      <c r="V26" s="150" t="e">
        <f>IF(OR($O$19="",$O$19=0,$O$19=1),$O$13,IF($O$13-$O$19*INT($O$13/$O$19)=0,$O$13/3,IF($O$13-$O$19*INT($O$13/$O$19)=2,INT($O$13/$O$19)+2,INT($O$13/$O$19)+1)))</f>
        <v>#REF!</v>
      </c>
      <c r="W26" s="158" t="e">
        <f>IF(OR($O$5="",$O$5=0),0,IF($M$19&lt;=$O$5,0,IF($M$19-$O$5&gt;V26,V26,$M$19-$O$5)))</f>
        <v>#REF!</v>
      </c>
      <c r="X26" s="158" t="e">
        <f>Z28</f>
        <v>#REF!</v>
      </c>
      <c r="Y26" s="159" t="e">
        <f>IF(OR(V26="",V26=0),0,IF(V26&lt;W26,V26,V26-W26+X26))</f>
        <v>#REF!</v>
      </c>
      <c r="Z26" s="159" t="e">
        <f>IF(OR($O$5="",$O$5=0),0,IF($M$19-$O$5&gt;W26,IF($M$19-$O$5-W26&gt;$O$10,$O$10,$M$19-$O$5-W26),0))</f>
        <v>#REF!</v>
      </c>
      <c r="AA26" s="158" t="e">
        <f>$O$10-Z26</f>
        <v>#REF!</v>
      </c>
      <c r="AB26" s="158" t="e">
        <f>IF(OR(V26="",V26=0),0,Y26+AA26)</f>
        <v>#REF!</v>
      </c>
      <c r="AD26" s="214"/>
      <c r="AE26" s="215" t="s">
        <v>272</v>
      </c>
      <c r="AF26" s="216" t="s">
        <v>290</v>
      </c>
      <c r="AG26" s="216"/>
      <c r="AH26" s="216"/>
      <c r="AI26" s="216"/>
      <c r="AJ26" s="216"/>
      <c r="AK26" s="217" t="e">
        <f>IF($M$19&gt;$O$5,1)</f>
        <v>#REF!</v>
      </c>
    </row>
    <row r="27" spans="1:37" ht="15" customHeight="1">
      <c r="A27" s="126" t="s">
        <v>391</v>
      </c>
      <c r="B27" s="388" t="s">
        <v>398</v>
      </c>
      <c r="C27" s="126" t="e">
        <f>INT(SUMPRODUCT(($E$65:$E$330=A27)*($F$65:$F$330=B27)*($N$65:$N$330)))</f>
        <v>#REF!</v>
      </c>
      <c r="D27" s="126" t="e">
        <f t="shared" si="1"/>
        <v>#REF!</v>
      </c>
      <c r="E27" s="128" t="e">
        <f t="shared" si="0"/>
        <v>#REF!</v>
      </c>
      <c r="F27" s="195" t="e">
        <f t="shared" si="2"/>
        <v>#REF!</v>
      </c>
      <c r="G27" s="195" t="e">
        <f t="shared" si="3"/>
        <v>#REF!</v>
      </c>
      <c r="H27" s="195">
        <v>0</v>
      </c>
      <c r="J27" s="129"/>
      <c r="K27" s="126" t="s">
        <v>96</v>
      </c>
      <c r="L27" s="166" t="e">
        <f>V7</f>
        <v>#REF!</v>
      </c>
      <c r="M27" s="166" t="e">
        <f>W7</f>
        <v>#REF!</v>
      </c>
      <c r="N27" s="126"/>
      <c r="O27" s="126"/>
      <c r="P27" s="126"/>
      <c r="Q27" s="126"/>
      <c r="R27" s="166" t="e">
        <f>AB7</f>
        <v>#REF!</v>
      </c>
      <c r="S27" s="125"/>
      <c r="T27" s="1096"/>
      <c r="U27" s="151" t="s">
        <v>141</v>
      </c>
      <c r="V27" s="160" t="e">
        <f>IF(OR($O$19="",$O$19=0,$O$19=1),0,IF($O$13="",0,IF($O$19=1,0,INT($O$13/3))))</f>
        <v>#REF!</v>
      </c>
      <c r="W27" s="161" t="e">
        <f>IF(OR($O$19="",$O$19=0,$O$19=1),0,IF($O$5="",0,IF($M$19-$O$5-W26-Z26&lt;0,0,IF(V27&lt;$M$19-$O$5-W26-Z26,V27,$M$19-$O$5-W26-Z26))))</f>
        <v>#REF!</v>
      </c>
      <c r="X27" s="152" t="s">
        <v>142</v>
      </c>
      <c r="Y27" s="153" t="s">
        <v>143</v>
      </c>
      <c r="Z27" s="153" t="s">
        <v>144</v>
      </c>
      <c r="AA27" s="154"/>
      <c r="AB27" s="158" t="e">
        <f>IF(OR($O$19="",$O$19=0,$O$19=1),0,IF(V27=0,0,V27-W27))</f>
        <v>#REF!</v>
      </c>
      <c r="AD27" s="214"/>
      <c r="AE27" s="215" t="s">
        <v>274</v>
      </c>
      <c r="AF27" s="216" t="s">
        <v>275</v>
      </c>
      <c r="AG27" s="216"/>
      <c r="AH27" s="218"/>
      <c r="AI27" s="218"/>
      <c r="AJ27" s="218"/>
      <c r="AK27" s="217" t="e">
        <f>IF(#REF!="充当を優先（残額は還付）",1)</f>
        <v>#REF!</v>
      </c>
    </row>
    <row r="28" spans="1:37" ht="15" customHeight="1">
      <c r="A28" s="119" t="s">
        <v>57</v>
      </c>
      <c r="B28" s="387" t="s">
        <v>395</v>
      </c>
      <c r="C28" s="119" t="e">
        <f>INT(SUMPRODUCT(($E$65:$E$330=A28)*($F$65:$F$330=B28)*($N$65:$N$330)))+INT(SUMPRODUCT(($E$65:$E$330=A28)*($P$65:$P$330)))</f>
        <v>#REF!</v>
      </c>
      <c r="D28" s="119" t="e">
        <f t="shared" si="1"/>
        <v>#REF!</v>
      </c>
      <c r="E28" s="122" t="e">
        <f t="shared" si="0"/>
        <v>#REF!</v>
      </c>
      <c r="F28" s="194" t="e">
        <f t="shared" si="2"/>
        <v>#REF!</v>
      </c>
      <c r="G28" s="194" t="e">
        <f t="shared" si="3"/>
        <v>#REF!</v>
      </c>
      <c r="H28" s="194" t="e">
        <f>INT(SUMPRODUCT(($E$65:$E$330=A28)*($F$65:$F$330=B28)*($Q$65:$Q$330))/1000)</f>
        <v>#REF!</v>
      </c>
      <c r="Q28" s="134"/>
      <c r="T28" s="1097"/>
      <c r="U28" s="149" t="s">
        <v>145</v>
      </c>
      <c r="V28" s="150" t="e">
        <f>IF(OR($O$19="",$O$19=0,$O$19=1),0,IF($O$13="",0,IF($O$19=1,0,INT($O$13/3))))</f>
        <v>#REF!</v>
      </c>
      <c r="W28" s="158" t="e">
        <f>IF(OR($O$19="",$O$19=0,$O$19=1),0,IF($O$5="",0,IF($M$19-$O$5-W26-Z26-W27&lt;0,0,IF(V27&lt;$M$19-$O$5-W26-Z26-W27,V27,$M$19-$O$5-W26-Z26-W27))))</f>
        <v>#REF!</v>
      </c>
      <c r="X28" s="160" t="e">
        <f>IF(OR($O$5="",$O$5=0),0,IF($O$19=1,IF($O$5&gt;=$M$19,0,W26+Z26),W26+W27+W28+Z26))</f>
        <v>#REF!</v>
      </c>
      <c r="Y28" s="160" t="e">
        <f>IF($M$19-$O$5-X28&gt;0,$M$19-$O$5-X28,0)</f>
        <v>#REF!</v>
      </c>
      <c r="Z28" s="161" t="e">
        <f>IF(OR($O$5="",$O$5=0),0,IF($M$19&lt;=$O$5,$O$5-$M$19,0))</f>
        <v>#REF!</v>
      </c>
      <c r="AA28" s="155"/>
      <c r="AB28" s="158" t="e">
        <f>IF(OR($O$19="",$O$19=0,$O$19=1),0,IF(V28=0,0,V28-W28))</f>
        <v>#REF!</v>
      </c>
      <c r="AD28" s="214"/>
      <c r="AE28" s="215" t="s">
        <v>276</v>
      </c>
      <c r="AF28" s="219" t="s">
        <v>302</v>
      </c>
      <c r="AG28" s="220" t="s">
        <v>291</v>
      </c>
      <c r="AH28" s="220"/>
      <c r="AI28" s="220"/>
      <c r="AJ28" s="220"/>
      <c r="AK28" s="221" t="e">
        <f>IF(R16=3,1)</f>
        <v>#REF!</v>
      </c>
    </row>
    <row r="29" spans="1:37" ht="15" customHeight="1">
      <c r="A29" s="119" t="s">
        <v>57</v>
      </c>
      <c r="B29" s="387" t="s">
        <v>397</v>
      </c>
      <c r="C29" s="119" t="e" cm="1">
        <f t="array" ref="C29">INT(SUMPRODUCT(($E$65:$E$330=A29)*($F$65:$F$330=B29)*($N$65:$N$330)))</f>
        <v>#REF!</v>
      </c>
      <c r="D29" s="119" t="e">
        <f t="shared" si="1"/>
        <v>#REF!</v>
      </c>
      <c r="E29" s="122" t="e">
        <f t="shared" si="0"/>
        <v>#REF!</v>
      </c>
      <c r="F29" s="194" t="e">
        <f t="shared" si="2"/>
        <v>#REF!</v>
      </c>
      <c r="G29" s="194" t="e">
        <f t="shared" si="3"/>
        <v>#REF!</v>
      </c>
      <c r="H29" s="194">
        <v>0</v>
      </c>
      <c r="AD29" s="214"/>
      <c r="AE29" s="215"/>
      <c r="AF29" s="219"/>
      <c r="AG29" s="220" t="s">
        <v>292</v>
      </c>
      <c r="AH29" s="220"/>
      <c r="AI29" s="220"/>
      <c r="AJ29" s="220"/>
      <c r="AK29" s="221"/>
    </row>
    <row r="30" spans="1:37" ht="15" customHeight="1">
      <c r="A30" s="119" t="s">
        <v>392</v>
      </c>
      <c r="B30" s="387" t="s">
        <v>396</v>
      </c>
      <c r="C30" s="119" t="e">
        <f>INT(SUMPRODUCT(($E$65:$E$330=A30)*($F$65:$F$330=B30)*($N$65:$N$330)))</f>
        <v>#REF!</v>
      </c>
      <c r="D30" s="119" t="e">
        <f t="shared" si="1"/>
        <v>#REF!</v>
      </c>
      <c r="E30" s="360" t="e">
        <f t="shared" si="0"/>
        <v>#REF!</v>
      </c>
      <c r="F30" s="194" t="e">
        <f t="shared" si="2"/>
        <v>#REF!</v>
      </c>
      <c r="G30" s="194" t="e">
        <f t="shared" si="3"/>
        <v>#REF!</v>
      </c>
      <c r="H30" s="194">
        <v>0</v>
      </c>
      <c r="AD30" s="214"/>
      <c r="AE30" s="215"/>
      <c r="AF30" s="219"/>
      <c r="AG30" s="220"/>
      <c r="AH30" s="220" t="s">
        <v>303</v>
      </c>
      <c r="AI30" s="220"/>
      <c r="AJ30" s="220"/>
      <c r="AK30" s="230"/>
    </row>
    <row r="31" spans="1:37" ht="15" customHeight="1">
      <c r="A31" s="126" t="s">
        <v>392</v>
      </c>
      <c r="B31" s="388" t="s">
        <v>398</v>
      </c>
      <c r="C31" s="126" t="e">
        <f>INT(SUMPRODUCT(($E$65:$E$330=A31)*($F$65:$F$330=B31)*($N$65:$N$330)))</f>
        <v>#REF!</v>
      </c>
      <c r="D31" s="126" t="e">
        <f t="shared" si="1"/>
        <v>#REF!</v>
      </c>
      <c r="E31" s="128" t="e">
        <f t="shared" si="0"/>
        <v>#REF!</v>
      </c>
      <c r="F31" s="195" t="e">
        <f t="shared" si="2"/>
        <v>#REF!</v>
      </c>
      <c r="G31" s="195" t="e">
        <f t="shared" si="3"/>
        <v>#REF!</v>
      </c>
      <c r="H31" s="195">
        <v>0</v>
      </c>
      <c r="AD31" s="223"/>
      <c r="AE31" s="224"/>
      <c r="AF31" s="225"/>
      <c r="AG31" s="227"/>
      <c r="AH31" s="227" t="s">
        <v>293</v>
      </c>
      <c r="AI31" s="227"/>
      <c r="AJ31" s="227"/>
      <c r="AK31" s="231"/>
    </row>
    <row r="32" spans="1:37" ht="15" customHeight="1">
      <c r="A32" s="119" t="s">
        <v>58</v>
      </c>
      <c r="B32" s="387" t="s">
        <v>395</v>
      </c>
      <c r="C32" s="119" t="e">
        <f>INT(SUMPRODUCT(($E$65:$E$330=A32)*($F$65:$F$330=B32)*($N$65:$N$330)))+INT(SUMPRODUCT(($E$65:$E$330=A32)*($P$65:$P$330)))</f>
        <v>#REF!</v>
      </c>
      <c r="D32" s="119" t="e">
        <f t="shared" si="1"/>
        <v>#REF!</v>
      </c>
      <c r="E32" s="122" t="e">
        <f t="shared" si="0"/>
        <v>#REF!</v>
      </c>
      <c r="F32" s="194" t="e">
        <f t="shared" si="2"/>
        <v>#REF!</v>
      </c>
      <c r="G32" s="194" t="e">
        <f t="shared" si="3"/>
        <v>#REF!</v>
      </c>
      <c r="H32" s="194" t="e">
        <f>INT(SUMPRODUCT(($E$65:$E$330=A32)*($F$65:$F$330=B32)*($Q$65:$Q$330))/1000)</f>
        <v>#REF!</v>
      </c>
      <c r="AD32" s="210" t="s">
        <v>294</v>
      </c>
      <c r="AE32" s="211"/>
      <c r="AF32" s="211"/>
      <c r="AG32" s="211"/>
      <c r="AH32" s="211"/>
      <c r="AI32" s="211"/>
      <c r="AJ32" s="211"/>
      <c r="AK32" s="212" t="e">
        <f>IF(AND(AK33,AK34,AK35),3)</f>
        <v>#REF!</v>
      </c>
    </row>
    <row r="33" spans="1:37" ht="15" customHeight="1">
      <c r="A33" s="119" t="s">
        <v>58</v>
      </c>
      <c r="B33" s="387" t="s">
        <v>397</v>
      </c>
      <c r="C33" s="119" t="e">
        <f>INT(SUMPRODUCT(($E$65:$E$330=A33)*($F$65:$F$330=B33)*($N$65:$N$330)))</f>
        <v>#REF!</v>
      </c>
      <c r="D33" s="119" t="e">
        <f t="shared" si="1"/>
        <v>#REF!</v>
      </c>
      <c r="E33" s="122" t="e">
        <f t="shared" si="0"/>
        <v>#REF!</v>
      </c>
      <c r="F33" s="194" t="e">
        <f t="shared" si="2"/>
        <v>#REF!</v>
      </c>
      <c r="G33" s="194" t="e">
        <f t="shared" si="3"/>
        <v>#REF!</v>
      </c>
      <c r="H33" s="194">
        <v>0</v>
      </c>
      <c r="AD33" s="214"/>
      <c r="AE33" s="215" t="s">
        <v>272</v>
      </c>
      <c r="AF33" s="216" t="s">
        <v>273</v>
      </c>
      <c r="AG33" s="216"/>
      <c r="AH33" s="216"/>
      <c r="AI33" s="216"/>
      <c r="AJ33" s="216"/>
      <c r="AK33" s="217" t="e">
        <f>IF($M$19&gt;$O$5,1)</f>
        <v>#REF!</v>
      </c>
    </row>
    <row r="34" spans="1:37" ht="15" customHeight="1">
      <c r="A34" s="119" t="s">
        <v>393</v>
      </c>
      <c r="B34" s="387" t="s">
        <v>396</v>
      </c>
      <c r="C34" s="119" t="e">
        <f>INT(SUMPRODUCT(($E$65:$E$330=A34)*($F$65:$F$330=B34)*($N$65:$N$330)))</f>
        <v>#REF!</v>
      </c>
      <c r="D34" s="119" t="e">
        <f t="shared" si="1"/>
        <v>#REF!</v>
      </c>
      <c r="E34" s="360" t="e">
        <f t="shared" si="0"/>
        <v>#REF!</v>
      </c>
      <c r="F34" s="194" t="e">
        <f t="shared" si="2"/>
        <v>#REF!</v>
      </c>
      <c r="G34" s="194" t="e">
        <f t="shared" si="3"/>
        <v>#REF!</v>
      </c>
      <c r="H34" s="194">
        <v>0</v>
      </c>
      <c r="AD34" s="214"/>
      <c r="AE34" s="215" t="s">
        <v>274</v>
      </c>
      <c r="AF34" s="216" t="s">
        <v>275</v>
      </c>
      <c r="AG34" s="216"/>
      <c r="AH34" s="218"/>
      <c r="AI34" s="216"/>
      <c r="AJ34" s="216"/>
      <c r="AK34" s="217" t="e">
        <f>IF(#REF!="充当を優先（残額は還付）",1)</f>
        <v>#REF!</v>
      </c>
    </row>
    <row r="35" spans="1:37" ht="13.5">
      <c r="A35" s="129" t="s">
        <v>393</v>
      </c>
      <c r="B35" s="388" t="s">
        <v>398</v>
      </c>
      <c r="C35" s="126" t="e">
        <f>INT(SUMPRODUCT(($E$65:$E$330=A35)*($F$65:$F$330=B35)*($N$65:$N$330)))</f>
        <v>#REF!</v>
      </c>
      <c r="D35" s="126" t="e">
        <f t="shared" si="1"/>
        <v>#REF!</v>
      </c>
      <c r="E35" s="128" t="e">
        <f t="shared" si="0"/>
        <v>#REF!</v>
      </c>
      <c r="F35" s="195" t="e">
        <f t="shared" si="2"/>
        <v>#REF!</v>
      </c>
      <c r="G35" s="361" t="e">
        <f t="shared" si="3"/>
        <v>#REF!</v>
      </c>
      <c r="H35" s="195">
        <v>0</v>
      </c>
      <c r="T35" s="156"/>
      <c r="U35" s="156"/>
      <c r="V35" s="156"/>
      <c r="W35" s="157"/>
      <c r="X35" s="157"/>
      <c r="Y35" s="157"/>
      <c r="Z35" s="157"/>
      <c r="AA35" s="157"/>
      <c r="AB35" s="156"/>
      <c r="AD35" s="223"/>
      <c r="AE35" s="224" t="s">
        <v>276</v>
      </c>
      <c r="AF35" s="225" t="s">
        <v>297</v>
      </c>
      <c r="AG35" s="229" t="s">
        <v>278</v>
      </c>
      <c r="AH35" s="229"/>
      <c r="AI35" s="229"/>
      <c r="AJ35" s="229"/>
      <c r="AK35" s="217" t="e">
        <f>IF(R16=4,1)</f>
        <v>#REF!</v>
      </c>
    </row>
    <row r="36" spans="1:37" ht="15" customHeight="1">
      <c r="B36" s="120"/>
      <c r="T36" s="156"/>
      <c r="U36" s="156"/>
      <c r="V36" s="156"/>
      <c r="W36" s="156"/>
      <c r="X36" s="156"/>
      <c r="Y36" s="156"/>
      <c r="Z36" s="157"/>
      <c r="AA36" s="156"/>
      <c r="AB36" s="156"/>
    </row>
    <row r="37" spans="1:37" ht="15" customHeight="1">
      <c r="B37" s="120"/>
      <c r="T37" s="156"/>
      <c r="U37" s="156"/>
      <c r="V37" s="156"/>
      <c r="W37" s="157"/>
      <c r="X37" s="156"/>
      <c r="Y37" s="156"/>
      <c r="Z37" s="157"/>
      <c r="AA37" s="156"/>
      <c r="AB37" s="156"/>
    </row>
    <row r="38" spans="1:37" ht="15" customHeight="1">
      <c r="A38" s="369" t="s">
        <v>421</v>
      </c>
      <c r="B38" s="120"/>
      <c r="T38" s="156"/>
      <c r="U38" s="156"/>
      <c r="V38" s="156"/>
      <c r="W38" s="156"/>
      <c r="X38" s="156"/>
      <c r="Y38" s="156"/>
      <c r="Z38" s="157"/>
      <c r="AA38" s="156"/>
      <c r="AB38" s="156"/>
    </row>
    <row r="39" spans="1:37" ht="15" customHeight="1">
      <c r="A39" s="120" t="s">
        <v>61</v>
      </c>
      <c r="B39" s="120"/>
      <c r="C39" s="120" t="s">
        <v>415</v>
      </c>
      <c r="D39" s="370" t="s">
        <v>64</v>
      </c>
      <c r="T39" s="156" t="s">
        <v>149</v>
      </c>
      <c r="U39" s="156"/>
      <c r="V39" s="156"/>
      <c r="W39" s="156"/>
      <c r="X39" s="156"/>
      <c r="Y39" s="156"/>
      <c r="Z39" s="157"/>
      <c r="AA39" s="156"/>
      <c r="AB39" s="156"/>
    </row>
    <row r="40" spans="1:37" ht="26.45" customHeight="1">
      <c r="A40" s="369"/>
      <c r="B40" s="120"/>
      <c r="C40" s="121"/>
      <c r="D40" s="121" t="s">
        <v>65</v>
      </c>
      <c r="E40" s="121" t="s">
        <v>66</v>
      </c>
      <c r="F40" s="121" t="s">
        <v>67</v>
      </c>
      <c r="G40" s="120" t="s">
        <v>97</v>
      </c>
      <c r="H40" s="120" t="s">
        <v>408</v>
      </c>
      <c r="I40" s="120" t="s">
        <v>414</v>
      </c>
      <c r="J40" s="120" t="s">
        <v>98</v>
      </c>
      <c r="T40" s="1098" t="s">
        <v>132</v>
      </c>
      <c r="U40" s="145"/>
      <c r="V40" s="146" t="s">
        <v>133</v>
      </c>
      <c r="W40" s="147" t="s">
        <v>134</v>
      </c>
      <c r="X40" s="147" t="s">
        <v>135</v>
      </c>
      <c r="Y40" s="148" t="s">
        <v>136</v>
      </c>
      <c r="Z40" s="147" t="s">
        <v>137</v>
      </c>
      <c r="AA40" s="147" t="s">
        <v>138</v>
      </c>
      <c r="AB40" s="147" t="s">
        <v>139</v>
      </c>
      <c r="AD40" s="210" t="s">
        <v>298</v>
      </c>
      <c r="AE40" s="211"/>
      <c r="AF40" s="211"/>
      <c r="AG40" s="211"/>
      <c r="AH40" s="211"/>
      <c r="AI40" s="211"/>
      <c r="AJ40" s="211"/>
      <c r="AK40" s="212" t="e">
        <f>IF(AND(AK41,AK42,AK43),4)</f>
        <v>#REF!</v>
      </c>
    </row>
    <row r="41" spans="1:37" ht="15" customHeight="1">
      <c r="A41" s="371" t="s">
        <v>410</v>
      </c>
      <c r="B41" s="372">
        <v>1</v>
      </c>
      <c r="C41" s="372" t="s">
        <v>413</v>
      </c>
      <c r="D41" s="365" t="e" cm="1">
        <f t="array" ref="D41">SUMPRODUCT(($D$65:$D$330=B41)*($I$65:$I$330))</f>
        <v>#REF!</v>
      </c>
      <c r="E41" s="365" t="e" cm="1">
        <f t="array" ref="E41">SUMPRODUCT(($D$65:$D$330=B41)*($J$65:$J$330))</f>
        <v>#REF!</v>
      </c>
      <c r="F41" s="365" t="e" cm="1">
        <f t="array" ref="F41">SUMPRODUCT(($D$65:$D$330=B41)*($K$65:$K$330))</f>
        <v>#REF!</v>
      </c>
      <c r="G41" s="386" t="e" cm="1">
        <f t="array" ref="G41">SUMPRODUCT(($D$65:$D$330=B41)*($L$65:$L$330))</f>
        <v>#REF!</v>
      </c>
      <c r="H41" s="373">
        <f>設定シート!N65</f>
        <v>64</v>
      </c>
      <c r="I41" s="373" t="e">
        <f>IF(#REF!=0,"",((H41/1000-設定シート!$I$88/1000)*(100+#REF!)/100+設定シート!$I$88/1000)*1000)</f>
        <v>#REF!</v>
      </c>
      <c r="J41" s="374" t="e">
        <f>IF(I41="",ROUNDDOWN(G41*H41,0),ROUNDDOWN(G41*I41,0))</f>
        <v>#REF!</v>
      </c>
      <c r="T41" s="1096"/>
      <c r="U41" s="149" t="s">
        <v>140</v>
      </c>
      <c r="V41" s="150" t="e">
        <f>IF(OR($O$19="",$O$19=0,$O$19=1),$O$13,IF($O$13-$O$19*INT($O$13/$O$19)=0,$O$13/3,IF($O$13-$O$19*INT($O$13/$O$19)=2,INT($O$13/$O$19)+2,INT($O$13/$O$19)+1)))</f>
        <v>#REF!</v>
      </c>
      <c r="W41" s="158"/>
      <c r="X41" s="158" t="e">
        <f>Z43</f>
        <v>#REF!</v>
      </c>
      <c r="Y41" s="159" t="e">
        <f>IF(OR(V41="",V41=0),0,V41-W41+X41)</f>
        <v>#REF!</v>
      </c>
      <c r="Z41" s="159">
        <v>0</v>
      </c>
      <c r="AA41" s="158" t="e">
        <f>$O$10</f>
        <v>#REF!</v>
      </c>
      <c r="AB41" s="158" t="e">
        <f>IF(OR(V41="",V41=0),0,Y41+AA41)</f>
        <v>#REF!</v>
      </c>
      <c r="AD41" s="214"/>
      <c r="AE41" s="215" t="s">
        <v>272</v>
      </c>
      <c r="AF41" s="216" t="s">
        <v>273</v>
      </c>
      <c r="AG41" s="216"/>
      <c r="AH41" s="216"/>
      <c r="AI41" s="216"/>
      <c r="AJ41" s="216"/>
      <c r="AK41" s="217" t="e">
        <f>IF($M$19&gt;$O$5,1)</f>
        <v>#REF!</v>
      </c>
    </row>
    <row r="42" spans="1:37" ht="15" customHeight="1">
      <c r="A42" s="375" t="s">
        <v>410</v>
      </c>
      <c r="B42" s="120">
        <v>2</v>
      </c>
      <c r="C42" s="120" t="s">
        <v>409</v>
      </c>
      <c r="D42" s="119" t="e" cm="1">
        <f t="array" ref="D42">SUMPRODUCT(($D$65:$D$330=B42)*($I$65:$I$330))</f>
        <v>#REF!</v>
      </c>
      <c r="E42" s="119" t="e" cm="1">
        <f t="array" ref="E42">SUMPRODUCT(($D$65:$D$330=B42)*($J$65:$J$330))</f>
        <v>#REF!</v>
      </c>
      <c r="F42" s="119" t="e" cm="1">
        <f t="array" ref="F42">SUMPRODUCT(($D$65:$D$330=B42)*($K$65:$K$330))</f>
        <v>#REF!</v>
      </c>
      <c r="G42" s="135" t="e" cm="1">
        <f t="array" ref="G42">SUMPRODUCT(($D$65:$D$330=B42)*($L$65:$L$330))</f>
        <v>#REF!</v>
      </c>
      <c r="H42" s="119">
        <f>設定シート!P65</f>
        <v>62</v>
      </c>
      <c r="I42" s="119" t="e">
        <f>IF(#REF!=0,"",((H42/1000-設定シート!$I$88/1000)*(100+#REF!)/100+設定シート!$I$88/1000)*1000)</f>
        <v>#REF!</v>
      </c>
      <c r="J42" s="360" t="e">
        <f>IF(I42="",ROUNDDOWN(G42*H42,0),ROUNDDOWN(G42*I42,0))</f>
        <v>#REF!</v>
      </c>
      <c r="T42" s="1096"/>
      <c r="U42" s="151" t="s">
        <v>141</v>
      </c>
      <c r="V42" s="160" t="e">
        <f>IF(OR($O$19="",$O$19=0,$O$19=1),0,IF($O$13="",0,IF($O$19=1,0,INT($O$13/3))))</f>
        <v>#REF!</v>
      </c>
      <c r="W42" s="161"/>
      <c r="X42" s="152" t="s">
        <v>142</v>
      </c>
      <c r="Y42" s="153" t="s">
        <v>143</v>
      </c>
      <c r="Z42" s="153" t="s">
        <v>144</v>
      </c>
      <c r="AA42" s="154"/>
      <c r="AB42" s="158" t="e">
        <f>IF(OR($O$19="",$O$19=0,$O$19=1),0,IF(V42=0,0,V42-W42))</f>
        <v>#REF!</v>
      </c>
      <c r="AD42" s="214"/>
      <c r="AE42" s="215" t="s">
        <v>274</v>
      </c>
      <c r="AF42" s="216" t="s">
        <v>304</v>
      </c>
      <c r="AG42" s="216"/>
      <c r="AH42" s="218"/>
      <c r="AI42" s="218"/>
      <c r="AJ42" s="218"/>
      <c r="AK42" s="217" t="e">
        <f>IF(#REF!="充当しない（全額を還付）",1)</f>
        <v>#REF!</v>
      </c>
    </row>
    <row r="43" spans="1:37" ht="15" customHeight="1">
      <c r="A43" s="375" t="s">
        <v>411</v>
      </c>
      <c r="B43" s="120">
        <v>3</v>
      </c>
      <c r="D43" s="119" t="e" cm="1">
        <f t="array" ref="D43">SUMPRODUCT(($D$65:$D$330=B43)*($I$65:$I$330))</f>
        <v>#REF!</v>
      </c>
      <c r="E43" s="119" t="e" cm="1">
        <f t="array" ref="E43">SUMPRODUCT(($D$65:$D$330=B43)*($J$65:$J$330))</f>
        <v>#REF!</v>
      </c>
      <c r="F43" s="119" t="e" cm="1">
        <f t="array" ref="F43">SUMPRODUCT(($D$65:$D$330=B43)*($K$65:$K$330))</f>
        <v>#REF!</v>
      </c>
      <c r="G43" s="135" t="e" cm="1">
        <f t="array" ref="G43">SUMPRODUCT(($D$65:$D$330=B43)*($L$65:$L$330))</f>
        <v>#REF!</v>
      </c>
      <c r="H43" s="119">
        <f>設定シート!R65</f>
        <v>64</v>
      </c>
      <c r="I43" s="119" t="e">
        <f>IF(#REF!=0,"",((H43/1000-設定シート!$I$88/1000)*(100+#REF!)/100+設定シート!$I$88/1000)*1000)</f>
        <v>#REF!</v>
      </c>
      <c r="J43" s="360" t="e">
        <f>IF(I43="",ROUNDDOWN(G43*H43,0),ROUNDDOWN(G43*I43,0))</f>
        <v>#REF!</v>
      </c>
      <c r="T43" s="1097"/>
      <c r="U43" s="149" t="s">
        <v>145</v>
      </c>
      <c r="V43" s="150" t="e">
        <f>IF(OR($O$19="",$O$19=0,$O$19=1),0,IF($O$13="",0,IF($O$19=1,0,INT($O$13/3))))</f>
        <v>#REF!</v>
      </c>
      <c r="W43" s="158"/>
      <c r="X43" s="160"/>
      <c r="Y43" s="160" t="e">
        <f>IF($M$19-$O$5-X43-Z41&gt;0,$M$19-$O$5-X43-Z41,0)</f>
        <v>#REF!</v>
      </c>
      <c r="Z43" s="161" t="e">
        <f>IF(OR($O$5="",$O$5=0),0,IF($M$19&lt;=$O$5,$O$5-$M$19,0))</f>
        <v>#REF!</v>
      </c>
      <c r="AA43" s="155"/>
      <c r="AB43" s="158" t="e">
        <f>IF(OR($O$19="",$O$19=0,$O$19=1),0,IF(V43=0,0,V43-W43))</f>
        <v>#REF!</v>
      </c>
      <c r="AD43" s="223"/>
      <c r="AE43" s="224" t="s">
        <v>276</v>
      </c>
      <c r="AF43" s="232" t="s">
        <v>305</v>
      </c>
      <c r="AG43" s="229"/>
      <c r="AH43" s="229"/>
      <c r="AI43" s="229"/>
      <c r="AJ43" s="229"/>
      <c r="AK43" s="217"/>
    </row>
    <row r="44" spans="1:37" ht="15" customHeight="1">
      <c r="A44" s="376" t="s">
        <v>412</v>
      </c>
      <c r="B44" s="377">
        <v>4</v>
      </c>
      <c r="C44" s="378"/>
      <c r="D44" s="119" t="e" cm="1">
        <f t="array" ref="D44">SUMPRODUCT(($D$65:$D$330=B44)*($I$65:$I$330))</f>
        <v>#REF!</v>
      </c>
      <c r="E44" s="119" t="e" cm="1">
        <f t="array" ref="E44">SUMPRODUCT(($D$65:$D$330=B44)*($J$65:$J$330))</f>
        <v>#REF!</v>
      </c>
      <c r="F44" s="119" t="e" cm="1">
        <f t="array" ref="F44">SUMPRODUCT(($D$65:$D$330=B44)*($K$65:$K$330))</f>
        <v>#REF!</v>
      </c>
      <c r="G44" s="135" t="e" cm="1">
        <f t="array" ref="G44">SUMPRODUCT(($D$65:$D$330=B44)*($L$65:$L$330))</f>
        <v>#REF!</v>
      </c>
      <c r="H44" s="378">
        <f>設定シート!T65</f>
        <v>62</v>
      </c>
      <c r="I44" s="378" t="e">
        <f>IF(#REF!=0,"",((H44/1000-設定シート!$I$88/1000)*(100+#REF!)/100+設定シート!$I$88/1000)*1000)</f>
        <v>#REF!</v>
      </c>
      <c r="J44" s="379" t="e">
        <f>IF(I44="",ROUNDDOWN(G44*H44,0),ROUNDDOWN(G44*I44,0))</f>
        <v>#REF!</v>
      </c>
    </row>
    <row r="45" spans="1:37" ht="15" customHeight="1">
      <c r="A45" s="380"/>
      <c r="B45" s="381"/>
      <c r="C45" s="382"/>
      <c r="D45" s="384" t="e">
        <f>SUM(D41:D44)</f>
        <v>#REF!</v>
      </c>
      <c r="E45" s="384" t="e">
        <f>SUM(E41:E44)</f>
        <v>#REF!</v>
      </c>
      <c r="F45" s="382" t="e">
        <f>SUM(F41:F44)</f>
        <v>#REF!</v>
      </c>
      <c r="G45" s="384" t="e">
        <f>SUM(G41:G44)</f>
        <v>#REF!</v>
      </c>
      <c r="H45" s="382"/>
      <c r="I45" s="382"/>
      <c r="J45" s="385" t="e">
        <f>SUM(J41:J44)</f>
        <v>#REF!</v>
      </c>
    </row>
    <row r="46" spans="1:37" ht="15" customHeight="1">
      <c r="B46" s="120"/>
      <c r="T46" s="233" t="s">
        <v>299</v>
      </c>
      <c r="U46" s="156"/>
      <c r="V46" s="156"/>
      <c r="W46" s="156"/>
      <c r="X46" s="156"/>
      <c r="Y46" s="156"/>
      <c r="Z46" s="156"/>
      <c r="AA46" s="156"/>
      <c r="AB46" s="156"/>
    </row>
    <row r="47" spans="1:37" ht="15" customHeight="1">
      <c r="B47" s="120"/>
      <c r="T47" s="1095" t="s">
        <v>286</v>
      </c>
      <c r="U47" s="201"/>
      <c r="V47" s="205" t="s">
        <v>295</v>
      </c>
      <c r="W47" s="206" t="s">
        <v>281</v>
      </c>
      <c r="X47" s="206" t="s">
        <v>287</v>
      </c>
      <c r="Y47" s="207" t="s">
        <v>282</v>
      </c>
      <c r="Z47" s="206" t="s">
        <v>137</v>
      </c>
      <c r="AA47" s="206" t="s">
        <v>288</v>
      </c>
      <c r="AB47" s="206" t="s">
        <v>289</v>
      </c>
      <c r="AD47" s="210" t="s">
        <v>300</v>
      </c>
      <c r="AE47" s="234"/>
      <c r="AF47" s="234"/>
      <c r="AG47" s="234"/>
      <c r="AH47" s="234"/>
      <c r="AI47" s="234"/>
      <c r="AJ47" s="234"/>
      <c r="AK47" s="212" t="e">
        <f>IF($M$19&lt;=$O$5,5)</f>
        <v>#REF!</v>
      </c>
    </row>
    <row r="48" spans="1:37" ht="15" customHeight="1">
      <c r="A48" s="369" t="s">
        <v>422</v>
      </c>
      <c r="T48" s="1096"/>
      <c r="U48" s="200" t="s">
        <v>140</v>
      </c>
      <c r="V48" s="150" t="e">
        <f>IF(OR($O$19="",$O$19=0,$O$19=1),$O$13,IF($O$13-$O$19*INT($O$13/$O$19)=0,$O$13/3,IF($O$13-$O$19*INT($O$13/$O$19)=2,INT($O$13/$O$19)+2,INT($O$13/$O$19)+1)))</f>
        <v>#REF!</v>
      </c>
      <c r="W48" s="213"/>
      <c r="X48" s="158" t="e">
        <f>Z50</f>
        <v>#REF!</v>
      </c>
      <c r="Y48" s="159" t="e">
        <f>IF(OR(V48="",V48=0),0,V48-W48+X48)</f>
        <v>#REF!</v>
      </c>
      <c r="Z48" s="159">
        <v>0</v>
      </c>
      <c r="AA48" s="158" t="e">
        <f>$O$10</f>
        <v>#REF!</v>
      </c>
      <c r="AB48" s="158" t="e">
        <f>IF(OR(V48="",V48=0),0,Y48+AA48)</f>
        <v>#REF!</v>
      </c>
      <c r="AD48" s="214"/>
      <c r="AE48" s="215" t="s">
        <v>272</v>
      </c>
      <c r="AF48" s="216" t="s">
        <v>301</v>
      </c>
      <c r="AG48" s="216"/>
      <c r="AH48" s="216"/>
      <c r="AI48" s="216"/>
      <c r="AJ48" s="216"/>
      <c r="AK48" s="221" t="e">
        <f>IF($M$19&lt;=$O$5,1)</f>
        <v>#REF!</v>
      </c>
    </row>
    <row r="49" spans="1:37" ht="17.25">
      <c r="A49" s="120" t="s">
        <v>63</v>
      </c>
      <c r="B49" s="120" t="s">
        <v>61</v>
      </c>
      <c r="C49" s="120" t="s">
        <v>64</v>
      </c>
      <c r="T49" s="1096"/>
      <c r="U49" s="151" t="s">
        <v>141</v>
      </c>
      <c r="V49" s="160" t="e">
        <f>IF(OR($O$19="",$O$19=0,$O$19=1),0,IF($O$13="",0,IF($O$19=1,0,INT($O$13/3))))</f>
        <v>#REF!</v>
      </c>
      <c r="W49" s="161"/>
      <c r="X49" s="203" t="s">
        <v>142</v>
      </c>
      <c r="Y49" s="204" t="s">
        <v>143</v>
      </c>
      <c r="Z49" s="204" t="s">
        <v>144</v>
      </c>
      <c r="AA49" s="209"/>
      <c r="AB49" s="213" t="e">
        <f>IF(OR($O$19="",$O$19=0,$O$19=1),0,IF(V49=0,0,V49-W49))</f>
        <v>#REF!</v>
      </c>
      <c r="AD49" s="214"/>
      <c r="AE49" s="215" t="s">
        <v>274</v>
      </c>
      <c r="AF49" s="218" t="s">
        <v>306</v>
      </c>
      <c r="AG49" s="216"/>
      <c r="AH49" s="218"/>
      <c r="AI49" s="218"/>
      <c r="AJ49" s="218"/>
      <c r="AK49" s="221"/>
    </row>
    <row r="50" spans="1:37" ht="27">
      <c r="A50" s="120"/>
      <c r="B50" s="120"/>
      <c r="C50" s="121" t="s">
        <v>65</v>
      </c>
      <c r="D50" s="121" t="s">
        <v>66</v>
      </c>
      <c r="E50" s="121" t="s">
        <v>67</v>
      </c>
      <c r="F50" s="120" t="s">
        <v>97</v>
      </c>
      <c r="G50" s="120" t="s">
        <v>98</v>
      </c>
      <c r="H50" s="119" t="s">
        <v>249</v>
      </c>
      <c r="T50" s="1097"/>
      <c r="U50" s="200" t="s">
        <v>145</v>
      </c>
      <c r="V50" s="150" t="e">
        <f>IF(OR($O$19="",$O$19=0,$O$19=1),0,IF($O$13="",0,IF($O$19=1,0,INT($O$13/3))))</f>
        <v>#REF!</v>
      </c>
      <c r="W50" s="213"/>
      <c r="X50" s="160"/>
      <c r="Y50" s="160"/>
      <c r="Z50" s="161" t="e">
        <f>IF(OR($O$5="",$O$5=0),0,IF($M$19&lt;=$O$5,$O$5-$M$19,0))</f>
        <v>#REF!</v>
      </c>
      <c r="AA50" s="155"/>
      <c r="AB50" s="158" t="e">
        <f>IF(OR($O$19="",$O$19=0,$O$19=1),0,IF(V50=0,0,V50-W50))</f>
        <v>#REF!</v>
      </c>
      <c r="AD50" s="223"/>
      <c r="AE50" s="224" t="s">
        <v>276</v>
      </c>
      <c r="AF50" s="232" t="s">
        <v>306</v>
      </c>
      <c r="AG50" s="229"/>
      <c r="AH50" s="229"/>
      <c r="AI50" s="229"/>
      <c r="AJ50" s="229"/>
      <c r="AK50" s="235"/>
    </row>
    <row r="51" spans="1:37" ht="16.149999999999999" customHeight="1">
      <c r="A51" s="123" t="s">
        <v>407</v>
      </c>
      <c r="B51" s="131" t="s">
        <v>62</v>
      </c>
      <c r="C51" s="124" t="e">
        <f t="shared" ref="C51:C59" si="5">SUMPRODUCT(($E$65:$E$330=A51)*($F$65:$F$330=B51)*($I$65:$I$330))</f>
        <v>#REF!</v>
      </c>
      <c r="D51" s="124" t="e">
        <f t="shared" ref="D51:D59" si="6">SUMPRODUCT(($E$65:$E$330=A51)*($F$65:$F$330=B51)*($J$65:$J$330))</f>
        <v>#REF!</v>
      </c>
      <c r="E51" s="124" t="e">
        <f t="shared" ref="E51:E59" si="7">SUMPRODUCT(($E$65:$E$330=A51)*($F$65:$F$330=B51)*($K$65:$K$330))</f>
        <v>#REF!</v>
      </c>
      <c r="F51" s="169" t="e">
        <f t="shared" ref="F51:F59" si="8">SUMPRODUCT(($E$65:$E$330=A51)*($F$65:$F$330=B51)*($L$65:$L$330))</f>
        <v>#REF!</v>
      </c>
      <c r="G51" s="172" t="e">
        <f t="shared" ref="G51:G59" si="9">SUMPRODUCT(($E$65:$E$330=A51)*($F$65:$F$330=B51)*($M$65:$M$330))</f>
        <v>#REF!</v>
      </c>
    </row>
    <row r="52" spans="1:37" ht="15" customHeight="1">
      <c r="A52" s="125" t="s">
        <v>52</v>
      </c>
      <c r="B52" s="120" t="s">
        <v>62</v>
      </c>
      <c r="C52" s="119" t="e">
        <f t="shared" si="5"/>
        <v>#REF!</v>
      </c>
      <c r="D52" s="119" t="e">
        <f t="shared" si="6"/>
        <v>#REF!</v>
      </c>
      <c r="E52" s="119" t="e">
        <f t="shared" si="7"/>
        <v>#REF!</v>
      </c>
      <c r="F52" s="170" t="e">
        <f t="shared" si="8"/>
        <v>#REF!</v>
      </c>
      <c r="G52" s="173" t="e">
        <f t="shared" si="9"/>
        <v>#REF!</v>
      </c>
    </row>
    <row r="53" spans="1:37" ht="15" customHeight="1">
      <c r="A53" s="125" t="s">
        <v>53</v>
      </c>
      <c r="B53" s="120" t="s">
        <v>62</v>
      </c>
      <c r="C53" s="119" t="e">
        <f t="shared" si="5"/>
        <v>#REF!</v>
      </c>
      <c r="D53" s="119" t="e">
        <f t="shared" si="6"/>
        <v>#REF!</v>
      </c>
      <c r="E53" s="119" t="e">
        <f t="shared" si="7"/>
        <v>#REF!</v>
      </c>
      <c r="F53" s="170" t="e">
        <f t="shared" si="8"/>
        <v>#REF!</v>
      </c>
      <c r="G53" s="173" t="e">
        <f t="shared" si="9"/>
        <v>#REF!</v>
      </c>
    </row>
    <row r="54" spans="1:37" ht="39.6" customHeight="1">
      <c r="A54" s="125" t="s">
        <v>54</v>
      </c>
      <c r="B54" s="120" t="s">
        <v>62</v>
      </c>
      <c r="C54" s="119" t="e">
        <f t="shared" si="5"/>
        <v>#REF!</v>
      </c>
      <c r="D54" s="119" t="e">
        <f t="shared" si="6"/>
        <v>#REF!</v>
      </c>
      <c r="E54" s="119" t="e">
        <f t="shared" si="7"/>
        <v>#REF!</v>
      </c>
      <c r="F54" s="170" t="e">
        <f t="shared" si="8"/>
        <v>#REF!</v>
      </c>
      <c r="G54" s="173" t="e">
        <f t="shared" si="9"/>
        <v>#REF!</v>
      </c>
    </row>
    <row r="55" spans="1:37" ht="15" customHeight="1">
      <c r="A55" s="125" t="s">
        <v>40</v>
      </c>
      <c r="B55" s="120" t="s">
        <v>62</v>
      </c>
      <c r="C55" s="119" t="e" cm="1">
        <f t="array" ref="C55">SUMPRODUCT(($E$65:$E$330=A55)*($F$65:$F$330=B55)*($I$65:$I$330))</f>
        <v>#REF!</v>
      </c>
      <c r="D55" s="119" t="e">
        <f t="shared" si="6"/>
        <v>#REF!</v>
      </c>
      <c r="E55" s="119" t="e">
        <f t="shared" si="7"/>
        <v>#REF!</v>
      </c>
      <c r="F55" s="170" t="e">
        <f t="shared" si="8"/>
        <v>#REF!</v>
      </c>
      <c r="G55" s="173" t="e">
        <f t="shared" si="9"/>
        <v>#REF!</v>
      </c>
    </row>
    <row r="56" spans="1:37" ht="15" customHeight="1">
      <c r="A56" s="125" t="s">
        <v>55</v>
      </c>
      <c r="B56" s="120" t="s">
        <v>62</v>
      </c>
      <c r="C56" s="119" t="e" cm="1">
        <f t="array" ref="C56">SUMPRODUCT(($E$65:$E$330=A56)*($F$65:$F$330=B56)*($I$65:$I$330))</f>
        <v>#REF!</v>
      </c>
      <c r="D56" s="119" t="e">
        <f t="shared" si="6"/>
        <v>#REF!</v>
      </c>
      <c r="E56" s="119" t="e">
        <f t="shared" si="7"/>
        <v>#REF!</v>
      </c>
      <c r="F56" s="170" t="e">
        <f t="shared" si="8"/>
        <v>#REF!</v>
      </c>
      <c r="G56" s="173" t="e">
        <f t="shared" si="9"/>
        <v>#REF!</v>
      </c>
    </row>
    <row r="57" spans="1:37" ht="15" customHeight="1">
      <c r="A57" s="125" t="s">
        <v>56</v>
      </c>
      <c r="B57" s="120" t="s">
        <v>62</v>
      </c>
      <c r="C57" s="119" t="e">
        <f t="shared" si="5"/>
        <v>#REF!</v>
      </c>
      <c r="D57" s="119" t="e">
        <f t="shared" si="6"/>
        <v>#REF!</v>
      </c>
      <c r="E57" s="119" t="e">
        <f t="shared" si="7"/>
        <v>#REF!</v>
      </c>
      <c r="F57" s="170" t="e">
        <f t="shared" si="8"/>
        <v>#REF!</v>
      </c>
      <c r="G57" s="173" t="e">
        <f t="shared" si="9"/>
        <v>#REF!</v>
      </c>
    </row>
    <row r="58" spans="1:37" ht="15" customHeight="1">
      <c r="A58" s="125" t="s">
        <v>57</v>
      </c>
      <c r="B58" s="120" t="s">
        <v>62</v>
      </c>
      <c r="C58" s="119" t="e">
        <f t="shared" si="5"/>
        <v>#REF!</v>
      </c>
      <c r="D58" s="119" t="e">
        <f t="shared" si="6"/>
        <v>#REF!</v>
      </c>
      <c r="E58" s="119" t="e">
        <f t="shared" si="7"/>
        <v>#REF!</v>
      </c>
      <c r="F58" s="170" t="e">
        <f t="shared" si="8"/>
        <v>#REF!</v>
      </c>
      <c r="G58" s="173" t="e">
        <f t="shared" si="9"/>
        <v>#REF!</v>
      </c>
    </row>
    <row r="59" spans="1:37" ht="15" customHeight="1">
      <c r="A59" s="129" t="s">
        <v>58</v>
      </c>
      <c r="B59" s="127" t="s">
        <v>62</v>
      </c>
      <c r="C59" s="126" t="e">
        <f t="shared" si="5"/>
        <v>#REF!</v>
      </c>
      <c r="D59" s="126" t="e">
        <f t="shared" si="6"/>
        <v>#REF!</v>
      </c>
      <c r="E59" s="126" t="e">
        <f t="shared" si="7"/>
        <v>#REF!</v>
      </c>
      <c r="F59" s="171" t="e">
        <f t="shared" si="8"/>
        <v>#REF!</v>
      </c>
      <c r="G59" s="174" t="e">
        <f t="shared" si="9"/>
        <v>#REF!</v>
      </c>
    </row>
    <row r="60" spans="1:37" ht="15" customHeight="1">
      <c r="A60" s="132"/>
      <c r="B60" s="130"/>
      <c r="C60" s="130" t="e">
        <f t="shared" ref="C60:G60" si="10">SUM(C51:C59)</f>
        <v>#REF!</v>
      </c>
      <c r="D60" s="130" t="e">
        <f t="shared" si="10"/>
        <v>#REF!</v>
      </c>
      <c r="E60" s="130" t="e">
        <f>SUM(E51:E59)</f>
        <v>#REF!</v>
      </c>
      <c r="F60" s="130" t="e">
        <f t="shared" si="10"/>
        <v>#REF!</v>
      </c>
      <c r="G60" s="133" t="e">
        <f t="shared" si="10"/>
        <v>#REF!</v>
      </c>
    </row>
    <row r="63" spans="1:37" ht="15" customHeight="1">
      <c r="A63" s="369" t="s">
        <v>419</v>
      </c>
    </row>
    <row r="64" spans="1:37" ht="39.6" customHeight="1">
      <c r="A64" s="121" t="s">
        <v>99</v>
      </c>
      <c r="B64" s="121" t="s">
        <v>100</v>
      </c>
      <c r="C64" s="121" t="s">
        <v>101</v>
      </c>
      <c r="D64" s="368" t="s">
        <v>416</v>
      </c>
      <c r="E64" s="120" t="s">
        <v>63</v>
      </c>
      <c r="F64" s="121" t="s">
        <v>102</v>
      </c>
      <c r="G64" s="167" t="s">
        <v>221</v>
      </c>
      <c r="H64" s="167" t="s">
        <v>222</v>
      </c>
      <c r="I64" s="121" t="s">
        <v>247</v>
      </c>
      <c r="J64" s="121" t="s">
        <v>66</v>
      </c>
      <c r="K64" s="121" t="s">
        <v>67</v>
      </c>
      <c r="L64" s="168" t="s">
        <v>97</v>
      </c>
      <c r="M64" s="168" t="s">
        <v>98</v>
      </c>
      <c r="N64" s="121" t="s">
        <v>248</v>
      </c>
      <c r="O64" s="196" t="s">
        <v>254</v>
      </c>
      <c r="P64" s="196" t="s">
        <v>258</v>
      </c>
      <c r="Q64" s="196" t="s">
        <v>259</v>
      </c>
      <c r="R64" s="199" t="s">
        <v>257</v>
      </c>
    </row>
    <row r="65" spans="1:18" ht="15" customHeight="1">
      <c r="A65" s="119">
        <v>1</v>
      </c>
      <c r="B65" s="119">
        <v>1</v>
      </c>
      <c r="C65" s="119" t="str">
        <f>'報告書（事業主控）記載用'!AV16</f>
        <v/>
      </c>
      <c r="D65" s="119" t="str">
        <f>IF(E65&lt;&gt;"31 水力発電施設、ずい道等新設事業","",IF('報告書（事業主控）記載用'!AX16=11,1,IF('報告書（事業主控）記載用'!AX16=13,2,IF('報告書（事業主控）記載用'!AX16=15,3,IF('報告書（事業主控）記載用'!AX16=17,4,"")))))</f>
        <v/>
      </c>
      <c r="E65" s="119">
        <f>'報告書（事業主控）記載用'!$F$26</f>
        <v>0</v>
      </c>
      <c r="F65" s="119" t="str">
        <f>'報告書（事業主控）記載用'!AW16</f>
        <v>3</v>
      </c>
      <c r="G65" s="119" t="e">
        <f>IF(OR(LEFT(E65,2)="31",LEFT(E65,2)="34",LEFT(E65,2)="36",LEFT(E65,2)="37"),VLOOKUP(E65,労務比率2,'報告書（事業主控）記載用'!AX16,FALSE),VLOOKUP(E65,労務比率,'報告書（事業主控）記載用'!AX16,FALSE))</f>
        <v>#N/A</v>
      </c>
      <c r="H65" s="119" t="e">
        <f>IF(OR(LEFT(E65,2)="31",LEFT(E65,2)="34",LEFT(E65,2)="36",LEFT(E65,2)="37"),VLOOKUP(E65,労務比率2,'報告書（事業主控）記載用'!AX16+1,FALSE),VLOOKUP(E65,労務比率,'報告書（事業主控）記載用'!AX16+1,FALSE))</f>
        <v>#N/A</v>
      </c>
      <c r="I65" s="119">
        <f>'報告書（事業主控）記載用'!AH17</f>
        <v>0</v>
      </c>
      <c r="J65" s="119">
        <f>'報告書（事業主控）記載用'!AH16</f>
        <v>0</v>
      </c>
      <c r="K65" s="119">
        <f>'報告書（事業主控）記載用'!AN16</f>
        <v>0</v>
      </c>
      <c r="L65" s="119">
        <f>IF(ISERROR(INT((ROUNDDOWN(I65*G65/100,0)+K65)/1000)),0,INT((ROUNDDOWN(I65*G65/100,0)+K65)/1000))</f>
        <v>0</v>
      </c>
      <c r="M65" s="119">
        <f t="shared" ref="M65:M128" si="11">IF(ISERROR(L65*H65),0,L65*H65)</f>
        <v>0</v>
      </c>
      <c r="N65" s="119">
        <f>IF(R65=1,0,I65)</f>
        <v>0</v>
      </c>
      <c r="O65" s="119">
        <f t="shared" ref="O65:O128" si="12">IF(I65=N65,IF(ISERROR(ROUNDDOWN(I65*G65/100,0)+K65),0,ROUNDDOWN(I65*G65/100,0)+K65),0)</f>
        <v>0</v>
      </c>
      <c r="P65" s="119">
        <f>INT(SUMIF(O65:O69,0,I65:I69)*105/108)</f>
        <v>0</v>
      </c>
      <c r="Q65" s="119">
        <f>INT(P65*IF(COUNTIF(R65:R69,1)=0,0,SUMIF(R65:R69,1,G65:G69)/COUNTIF(R65:R69,1))/100)</f>
        <v>0</v>
      </c>
      <c r="R65" s="119">
        <f>IF(AND(J65=0,C65&gt;=設定シート!E$101,C65&lt;=設定シート!G$101),1,0)</f>
        <v>0</v>
      </c>
    </row>
    <row r="66" spans="1:18" ht="15" customHeight="1">
      <c r="B66" s="119">
        <v>2</v>
      </c>
      <c r="C66" s="119" t="str">
        <f>'報告書（事業主控）記載用'!AV18</f>
        <v/>
      </c>
      <c r="D66" s="119" t="str">
        <f>IF(E66&lt;&gt;"31 水力発電施設、ずい道等新設事業","",IF('報告書（事業主控）記載用'!AX18=11,1,IF('報告書（事業主控）記載用'!AX18=13,2,IF('報告書（事業主控）記載用'!AX18=15,3,IF('報告書（事業主控）記載用'!AX18=17,4,"")))))</f>
        <v/>
      </c>
      <c r="E66" s="119">
        <f>'報告書（事業主控）記載用'!$F$26</f>
        <v>0</v>
      </c>
      <c r="F66" s="119" t="str">
        <f>'報告書（事業主控）記載用'!AW18</f>
        <v>3</v>
      </c>
      <c r="G66" s="119" t="e">
        <f>IF(OR(LEFT(E66,2)="31",LEFT(E66,2)="34",LEFT(E66,2)="36",LEFT(E66,2)="37"),VLOOKUP(E66,労務比率2,'報告書（事業主控）記載用'!AX18,FALSE),VLOOKUP(E66,労務比率,'報告書（事業主控）記載用'!AX18,FALSE))</f>
        <v>#N/A</v>
      </c>
      <c r="H66" s="119" t="e">
        <f>IF(OR(LEFT(E66,2)="31",LEFT(E66,2)="34",LEFT(E66,2)="36",LEFT(E66,2)="37"),VLOOKUP(E66,労務比率2,'報告書（事業主控）記載用'!AX18+1,FALSE),VLOOKUP(E66,労務比率,'報告書（事業主控）記載用'!AX18+1,FALSE))</f>
        <v>#N/A</v>
      </c>
      <c r="I66" s="119">
        <f>'報告書（事業主控）記載用'!AH19</f>
        <v>0</v>
      </c>
      <c r="J66" s="119">
        <f>'報告書（事業主控）記載用'!AH18</f>
        <v>0</v>
      </c>
      <c r="K66" s="119">
        <f>'報告書（事業主控）記載用'!AN18</f>
        <v>0</v>
      </c>
      <c r="L66" s="119">
        <f t="shared" ref="L66:L128" si="13">IF(ISERROR(INT((ROUNDDOWN(I66*G66/100,0)+K66)/1000)),0,INT((ROUNDDOWN(I66*G66/100,0)+K66)/1000))</f>
        <v>0</v>
      </c>
      <c r="M66" s="119">
        <f t="shared" si="11"/>
        <v>0</v>
      </c>
      <c r="N66" s="119">
        <f t="shared" ref="N66:N129" si="14">IF(R66=1,0,I66)</f>
        <v>0</v>
      </c>
      <c r="O66" s="119">
        <f t="shared" si="12"/>
        <v>0</v>
      </c>
      <c r="R66" s="119">
        <f>IF(AND(J66=0,C66&gt;=設定シート!E$101,C66&lt;=設定シート!G$101),1,0)</f>
        <v>0</v>
      </c>
    </row>
    <row r="67" spans="1:18" ht="15" customHeight="1">
      <c r="B67" s="119">
        <v>3</v>
      </c>
      <c r="C67" s="119" t="str">
        <f>'報告書（事業主控）記載用'!AV20</f>
        <v/>
      </c>
      <c r="D67" s="119" t="str">
        <f>IF(E67&lt;&gt;"31 水力発電施設、ずい道等新設事業","",IF('報告書（事業主控）記載用'!AX20=11,1,IF('報告書（事業主控）記載用'!AX20=13,2,IF('報告書（事業主控）記載用'!AX20=15,3,IF('報告書（事業主控）記載用'!AX20=17,4,"")))))</f>
        <v/>
      </c>
      <c r="E67" s="119">
        <f>'報告書（事業主控）記載用'!$F$26</f>
        <v>0</v>
      </c>
      <c r="F67" s="119" t="str">
        <f>'報告書（事業主控）記載用'!AW20</f>
        <v>3</v>
      </c>
      <c r="G67" s="119" t="e">
        <f>IF(OR(LEFT(E67,2)="31",LEFT(E67,2)="34",LEFT(E67,2)="36",LEFT(E67,2)="37"),VLOOKUP(E67,労務比率2,'報告書（事業主控）記載用'!AX20,FALSE),VLOOKUP(E67,労務比率,'報告書（事業主控）記載用'!AX20,FALSE))</f>
        <v>#N/A</v>
      </c>
      <c r="H67" s="119" t="e">
        <f>IF(OR(LEFT(E67,2)="31",LEFT(E67,2)="34",LEFT(E67,2)="36",LEFT(E67,2)="37"),VLOOKUP(E67,労務比率2,'報告書（事業主控）記載用'!AX20+1,FALSE),VLOOKUP(E67,労務比率,'報告書（事業主控）記載用'!AX20+1,FALSE))</f>
        <v>#N/A</v>
      </c>
      <c r="I67" s="119">
        <f>'報告書（事業主控）記載用'!AH21</f>
        <v>0</v>
      </c>
      <c r="J67" s="119">
        <f>'報告書（事業主控）記載用'!AH20</f>
        <v>0</v>
      </c>
      <c r="K67" s="119">
        <f>'報告書（事業主控）記載用'!AN20</f>
        <v>0</v>
      </c>
      <c r="L67" s="119">
        <f t="shared" si="13"/>
        <v>0</v>
      </c>
      <c r="M67" s="119">
        <f t="shared" si="11"/>
        <v>0</v>
      </c>
      <c r="N67" s="119">
        <f t="shared" si="14"/>
        <v>0</v>
      </c>
      <c r="O67" s="119">
        <f t="shared" si="12"/>
        <v>0</v>
      </c>
      <c r="R67" s="119">
        <f>IF(AND(J67=0,C67&gt;=設定シート!E$101,C67&lt;=設定シート!G$101),1,0)</f>
        <v>0</v>
      </c>
    </row>
    <row r="68" spans="1:18" ht="15" customHeight="1">
      <c r="B68" s="119">
        <v>4</v>
      </c>
      <c r="C68" s="119" t="str">
        <f>'報告書（事業主控）記載用'!AV22</f>
        <v/>
      </c>
      <c r="D68" s="119" t="str">
        <f>IF(E68&lt;&gt;"31 水力発電施設、ずい道等新設事業","",IF('報告書（事業主控）記載用'!AX22=11,1,IF('報告書（事業主控）記載用'!AX22=13,2,IF('報告書（事業主控）記載用'!AX22=15,3,IF('報告書（事業主控）記載用'!AX22=17,4,"")))))</f>
        <v/>
      </c>
      <c r="E68" s="119">
        <f>'報告書（事業主控）記載用'!$F$26</f>
        <v>0</v>
      </c>
      <c r="F68" s="119" t="str">
        <f>'報告書（事業主控）記載用'!AW22</f>
        <v>3</v>
      </c>
      <c r="G68" s="119" t="e">
        <f>IF(OR(LEFT(E68,2)="31",LEFT(E68,2)="34",LEFT(E68,2)="36",LEFT(E68,2)="37"),VLOOKUP(E68,労務比率2,'報告書（事業主控）記載用'!AX22,FALSE),VLOOKUP(E68,労務比率,'報告書（事業主控）記載用'!AX22,FALSE))</f>
        <v>#N/A</v>
      </c>
      <c r="H68" s="119" t="e">
        <f>IF(OR(LEFT(E68,2)="31",LEFT(E68,2)="34",LEFT(E68,2)="36",LEFT(E68,2)="37"),VLOOKUP(E68,労務比率2,'報告書（事業主控）記載用'!AX22+1,FALSE),VLOOKUP(E68,労務比率,'報告書（事業主控）記載用'!AX22+1,FALSE))</f>
        <v>#N/A</v>
      </c>
      <c r="I68" s="119">
        <f>'報告書（事業主控）記載用'!AH23</f>
        <v>0</v>
      </c>
      <c r="J68" s="119">
        <f>'報告書（事業主控）記載用'!AH22</f>
        <v>0</v>
      </c>
      <c r="K68" s="119">
        <f>'報告書（事業主控）記載用'!AN22</f>
        <v>0</v>
      </c>
      <c r="L68" s="119">
        <f t="shared" si="13"/>
        <v>0</v>
      </c>
      <c r="M68" s="119">
        <f t="shared" si="11"/>
        <v>0</v>
      </c>
      <c r="N68" s="119">
        <f t="shared" si="14"/>
        <v>0</v>
      </c>
      <c r="O68" s="119">
        <f t="shared" si="12"/>
        <v>0</v>
      </c>
      <c r="R68" s="119">
        <f>IF(AND(J68=0,C68&gt;=設定シート!E$101,C68&lt;=設定シート!G$101),1,0)</f>
        <v>0</v>
      </c>
    </row>
    <row r="69" spans="1:18" ht="15" customHeight="1">
      <c r="B69" s="119">
        <v>5</v>
      </c>
      <c r="C69" s="119" t="str">
        <f>'報告書（事業主控）記載用'!AV24</f>
        <v/>
      </c>
      <c r="D69" s="119" t="str">
        <f>IF(E69&lt;&gt;"31 水力発電施設、ずい道等新設事業","",IF('報告書（事業主控）記載用'!AX24=11,1,IF('報告書（事業主控）記載用'!AX24=13,2,IF('報告書（事業主控）記載用'!AX24=15,3,IF('報告書（事業主控）記載用'!AX24=17,4,"")))))</f>
        <v/>
      </c>
      <c r="E69" s="119">
        <f>'報告書（事業主控）記載用'!$F$26</f>
        <v>0</v>
      </c>
      <c r="F69" s="119" t="str">
        <f>'報告書（事業主控）記載用'!AW24</f>
        <v>3</v>
      </c>
      <c r="G69" s="119" t="e">
        <f>IF(OR(LEFT(E69,2)="31",LEFT(E69,2)="34",LEFT(E69,2)="36",LEFT(E69,2)="37"),VLOOKUP(E69,労務比率2,'報告書（事業主控）記載用'!AX24,FALSE),VLOOKUP(E69,労務比率,'報告書（事業主控）記載用'!AX24,FALSE))</f>
        <v>#N/A</v>
      </c>
      <c r="H69" s="119" t="e">
        <f>IF(OR(LEFT(E69,2)="31",LEFT(E69,2)="34",LEFT(E69,2)="36",LEFT(E69,2)="37"),VLOOKUP(E69,労務比率2,'報告書（事業主控）記載用'!AX24+1,FALSE),VLOOKUP(E69,労務比率,'報告書（事業主控）記載用'!AX24+1,FALSE))</f>
        <v>#N/A</v>
      </c>
      <c r="I69" s="119">
        <f>'報告書（事業主控）記載用'!AH25</f>
        <v>0</v>
      </c>
      <c r="J69" s="119">
        <f>'報告書（事業主控）記載用'!AH24</f>
        <v>0</v>
      </c>
      <c r="K69" s="119">
        <f>'報告書（事業主控）記載用'!AN24</f>
        <v>0</v>
      </c>
      <c r="L69" s="119">
        <f t="shared" si="13"/>
        <v>0</v>
      </c>
      <c r="M69" s="119">
        <f t="shared" si="11"/>
        <v>0</v>
      </c>
      <c r="N69" s="119">
        <f t="shared" si="14"/>
        <v>0</v>
      </c>
      <c r="O69" s="119">
        <f t="shared" si="12"/>
        <v>0</v>
      </c>
      <c r="R69" s="119">
        <f>IF(AND(J69=0,C69&gt;=設定シート!E$101,C69&lt;=設定シート!G$101),1,0)</f>
        <v>0</v>
      </c>
    </row>
    <row r="70" spans="1:18" ht="15" customHeight="1">
      <c r="A70" s="119">
        <v>2</v>
      </c>
      <c r="B70" s="119">
        <v>1</v>
      </c>
      <c r="C70" s="119" t="str">
        <f>'報告書（事業主控）記載用'!AV60</f>
        <v/>
      </c>
      <c r="D70" s="119" t="str">
        <f>IF(E70&lt;&gt;"31 水力発電施設、ずい道等新設事業","",IF('報告書（事業主控）記載用'!AX60=11,1,IF('報告書（事業主控）記載用'!AX60=13,2,IF('報告書（事業主控）記載用'!AX60=15,3,IF('報告書（事業主控）記載用'!AX60=17,4,"")))))</f>
        <v/>
      </c>
      <c r="E70" s="119">
        <f>'報告書（事業主控）記載用'!$F$78</f>
        <v>0</v>
      </c>
      <c r="F70" s="119" t="str">
        <f>'報告書（事業主控）記載用'!AW60</f>
        <v>3</v>
      </c>
      <c r="G70" s="119" t="e">
        <f>IF(OR(LEFT(E70,2)="31",LEFT(E70,2)="34",LEFT(E70,2)="36",LEFT(E70,2)="37"),VLOOKUP(E70,労務比率2,'報告書（事業主控）記載用'!AX60,FALSE),VLOOKUP(E70,労務比率,'報告書（事業主控）記載用'!AX60,FALSE))</f>
        <v>#N/A</v>
      </c>
      <c r="H70" s="119" t="e">
        <f>IF(OR(LEFT(E70,2)="31",LEFT(E70,2)="34",LEFT(E70,2)="36",LEFT(E70,2)="37"),VLOOKUP(E70,労務比率2,'報告書（事業主控）記載用'!AX60+1,FALSE),VLOOKUP(E70,労務比率,'報告書（事業主控）記載用'!AX60+1,FALSE))</f>
        <v>#N/A</v>
      </c>
      <c r="I70" s="119">
        <f>'報告書（事業主控）記載用'!AH61</f>
        <v>0</v>
      </c>
      <c r="J70" s="119">
        <f>'報告書（事業主控）記載用'!AH60</f>
        <v>0</v>
      </c>
      <c r="K70" s="119">
        <f>'報告書（事業主控）記載用'!AN60</f>
        <v>0</v>
      </c>
      <c r="L70" s="119">
        <f t="shared" si="13"/>
        <v>0</v>
      </c>
      <c r="M70" s="119">
        <f t="shared" si="11"/>
        <v>0</v>
      </c>
      <c r="N70" s="119">
        <f t="shared" si="14"/>
        <v>0</v>
      </c>
      <c r="O70" s="119">
        <f t="shared" si="12"/>
        <v>0</v>
      </c>
      <c r="P70" s="119">
        <f>INT(SUMIF(O70:O78,0,I70:I78)*105/108)</f>
        <v>0</v>
      </c>
      <c r="Q70" s="119">
        <f>INT(P70*IF(COUNTIF(R70:R78,1)=0,0,SUMIF(R70:R78,1,G70:G78)/COUNTIF(R70:R78,1))/100)</f>
        <v>0</v>
      </c>
      <c r="R70" s="119">
        <f>IF(AND(J70=0,C70&gt;=設定シート!E$101,C70&lt;=設定シート!G$101),1,0)</f>
        <v>0</v>
      </c>
    </row>
    <row r="71" spans="1:18" ht="15" customHeight="1">
      <c r="B71" s="119">
        <v>2</v>
      </c>
      <c r="C71" s="119" t="str">
        <f>'報告書（事業主控）記載用'!AV62</f>
        <v/>
      </c>
      <c r="D71" s="119" t="str">
        <f>IF(E71&lt;&gt;"31 水力発電施設、ずい道等新設事業","",IF('報告書（事業主控）記載用'!AX62=11,1,IF('報告書（事業主控）記載用'!AX62=13,2,IF('報告書（事業主控）記載用'!AX62=15,3,IF('報告書（事業主控）記載用'!AX62=17,4,"")))))</f>
        <v/>
      </c>
      <c r="E71" s="119">
        <f>'報告書（事業主控）記載用'!$F$78</f>
        <v>0</v>
      </c>
      <c r="F71" s="119" t="str">
        <f>'報告書（事業主控）記載用'!AW62</f>
        <v>3</v>
      </c>
      <c r="G71" s="119" t="e">
        <f>IF(OR(LEFT(E71,2)="31",LEFT(E71,2)="34",LEFT(E71,2)="36",LEFT(E71,2)="37"),VLOOKUP(E71,労務比率2,'報告書（事業主控）記載用'!AX62,FALSE),VLOOKUP(E71,労務比率,'報告書（事業主控）記載用'!AX62,FALSE))</f>
        <v>#N/A</v>
      </c>
      <c r="H71" s="119" t="e">
        <f>IF(OR(LEFT(E71,2)="31",LEFT(E71,2)="34",LEFT(E71,2)="36",LEFT(E71,2)="37"),VLOOKUP(E71,労務比率2,'報告書（事業主控）記載用'!AX62+1,FALSE),VLOOKUP(E71,労務比率,'報告書（事業主控）記載用'!AX62+1,FALSE))</f>
        <v>#N/A</v>
      </c>
      <c r="I71" s="119">
        <f>'報告書（事業主控）記載用'!AH63</f>
        <v>0</v>
      </c>
      <c r="J71" s="119">
        <f>'報告書（事業主控）記載用'!AH62</f>
        <v>0</v>
      </c>
      <c r="K71" s="119">
        <f>'報告書（事業主控）記載用'!AN62</f>
        <v>0</v>
      </c>
      <c r="L71" s="119">
        <f t="shared" si="13"/>
        <v>0</v>
      </c>
      <c r="M71" s="119">
        <f t="shared" si="11"/>
        <v>0</v>
      </c>
      <c r="N71" s="119">
        <f t="shared" si="14"/>
        <v>0</v>
      </c>
      <c r="O71" s="119">
        <f t="shared" si="12"/>
        <v>0</v>
      </c>
      <c r="R71" s="119">
        <f>IF(AND(J71=0,C71&gt;=設定シート!E$101,C71&lt;=設定シート!G$101),1,0)</f>
        <v>0</v>
      </c>
    </row>
    <row r="72" spans="1:18" ht="15" customHeight="1">
      <c r="B72" s="119">
        <v>3</v>
      </c>
      <c r="C72" s="119" t="str">
        <f>'報告書（事業主控）記載用'!AV64</f>
        <v/>
      </c>
      <c r="D72" s="119" t="str">
        <f>IF(E72&lt;&gt;"31 水力発電施設、ずい道等新設事業","",IF('報告書（事業主控）記載用'!AX64=11,1,IF('報告書（事業主控）記載用'!AX64=13,2,IF('報告書（事業主控）記載用'!AX64=15,3,IF('報告書（事業主控）記載用'!AX64=17,4,"")))))</f>
        <v/>
      </c>
      <c r="E72" s="119">
        <f>'報告書（事業主控）記載用'!$F$78</f>
        <v>0</v>
      </c>
      <c r="F72" s="119" t="str">
        <f>'報告書（事業主控）記載用'!AW64</f>
        <v>3</v>
      </c>
      <c r="G72" s="119" t="e">
        <f>IF(OR(LEFT(E72,2)="31",LEFT(E72,2)="34",LEFT(E72,2)="36",LEFT(E72,2)="37"),VLOOKUP(E72,労務比率2,'報告書（事業主控）記載用'!AX64,FALSE),VLOOKUP(E72,労務比率,'報告書（事業主控）記載用'!AX64,FALSE))</f>
        <v>#N/A</v>
      </c>
      <c r="H72" s="119" t="e">
        <f>IF(OR(LEFT(E72,2)="31",LEFT(E72,2)="34",LEFT(E72,2)="36",LEFT(E72,2)="37"),VLOOKUP(E72,労務比率2,'報告書（事業主控）記載用'!AX64+1,FALSE),VLOOKUP(E72,労務比率,'報告書（事業主控）記載用'!AX64+1,FALSE))</f>
        <v>#N/A</v>
      </c>
      <c r="I72" s="119">
        <f>'報告書（事業主控）記載用'!AH65</f>
        <v>0</v>
      </c>
      <c r="J72" s="119">
        <f>'報告書（事業主控）記載用'!AH64</f>
        <v>0</v>
      </c>
      <c r="K72" s="119">
        <f>'報告書（事業主控）記載用'!AN64</f>
        <v>0</v>
      </c>
      <c r="L72" s="119">
        <f t="shared" si="13"/>
        <v>0</v>
      </c>
      <c r="M72" s="119">
        <f t="shared" si="11"/>
        <v>0</v>
      </c>
      <c r="N72" s="119">
        <f t="shared" si="14"/>
        <v>0</v>
      </c>
      <c r="O72" s="119">
        <f t="shared" si="12"/>
        <v>0</v>
      </c>
      <c r="R72" s="119">
        <f>IF(AND(J72=0,C72&gt;=設定シート!E$101,C72&lt;=設定シート!G$101),1,0)</f>
        <v>0</v>
      </c>
    </row>
    <row r="73" spans="1:18" ht="15" customHeight="1">
      <c r="B73" s="119">
        <v>4</v>
      </c>
      <c r="C73" s="119" t="str">
        <f>'報告書（事業主控）記載用'!AV66</f>
        <v/>
      </c>
      <c r="D73" s="119" t="str">
        <f>IF(E73&lt;&gt;"31 水力発電施設、ずい道等新設事業","",IF('報告書（事業主控）記載用'!AX66=11,1,IF('報告書（事業主控）記載用'!AX66=13,2,IF('報告書（事業主控）記載用'!AX66=15,3,IF('報告書（事業主控）記載用'!AX66=17,4,"")))))</f>
        <v/>
      </c>
      <c r="E73" s="119">
        <f>'報告書（事業主控）記載用'!$F$78</f>
        <v>0</v>
      </c>
      <c r="F73" s="119" t="str">
        <f>'報告書（事業主控）記載用'!AW66</f>
        <v>3</v>
      </c>
      <c r="G73" s="119" t="e">
        <f>IF(OR(LEFT(E73,2)="31",LEFT(E73,2)="34",LEFT(E73,2)="36",LEFT(E73,2)="37"),VLOOKUP(E73,労務比率2,'報告書（事業主控）記載用'!AX66,FALSE),VLOOKUP(E73,労務比率,'報告書（事業主控）記載用'!AX66,FALSE))</f>
        <v>#N/A</v>
      </c>
      <c r="H73" s="119" t="e">
        <f>IF(OR(LEFT(E73,2)="31",LEFT(E73,2)="34",LEFT(E73,2)="36",LEFT(E73,2)="37"),VLOOKUP(E73,労務比率2,'報告書（事業主控）記載用'!AX66+1,FALSE),VLOOKUP(E73,労務比率,'報告書（事業主控）記載用'!AX66+1,FALSE))</f>
        <v>#N/A</v>
      </c>
      <c r="I73" s="119">
        <f>'報告書（事業主控）記載用'!AH67</f>
        <v>0</v>
      </c>
      <c r="J73" s="119">
        <f>'報告書（事業主控）記載用'!AH66</f>
        <v>0</v>
      </c>
      <c r="K73" s="119">
        <f>'報告書（事業主控）記載用'!AN66</f>
        <v>0</v>
      </c>
      <c r="L73" s="119">
        <f t="shared" si="13"/>
        <v>0</v>
      </c>
      <c r="M73" s="119">
        <f t="shared" si="11"/>
        <v>0</v>
      </c>
      <c r="N73" s="119">
        <f t="shared" si="14"/>
        <v>0</v>
      </c>
      <c r="O73" s="119">
        <f t="shared" si="12"/>
        <v>0</v>
      </c>
      <c r="R73" s="119">
        <f>IF(AND(J73=0,C73&gt;=設定シート!E$101,C73&lt;=設定シート!G$101),1,0)</f>
        <v>0</v>
      </c>
    </row>
    <row r="74" spans="1:18" ht="15" customHeight="1">
      <c r="B74" s="119">
        <v>5</v>
      </c>
      <c r="C74" s="119" t="str">
        <f>'報告書（事業主控）記載用'!AV68</f>
        <v/>
      </c>
      <c r="D74" s="119" t="str">
        <f>IF(E74&lt;&gt;"31 水力発電施設、ずい道等新設事業","",IF('報告書（事業主控）記載用'!AX68=11,1,IF('報告書（事業主控）記載用'!AX68=13,2,IF('報告書（事業主控）記載用'!AX68=15,3,IF('報告書（事業主控）記載用'!AX68=17,4,"")))))</f>
        <v/>
      </c>
      <c r="E74" s="119">
        <f>'報告書（事業主控）記載用'!$F$78</f>
        <v>0</v>
      </c>
      <c r="F74" s="119" t="str">
        <f>'報告書（事業主控）記載用'!AW68</f>
        <v>3</v>
      </c>
      <c r="G74" s="119" t="e">
        <f>IF(OR(LEFT(E74,2)="31",LEFT(E74,2)="34",LEFT(E74,2)="36",LEFT(E74,2)="37"),VLOOKUP(E74,労務比率2,'報告書（事業主控）記載用'!AX68,FALSE),VLOOKUP(E74,労務比率,'報告書（事業主控）記載用'!AX68,FALSE))</f>
        <v>#N/A</v>
      </c>
      <c r="H74" s="119" t="e">
        <f>IF(OR(LEFT(E74,2)="31",LEFT(E74,2)="34",LEFT(E74,2)="36",LEFT(E74,2)="37"),VLOOKUP(E74,労務比率2,'報告書（事業主控）記載用'!AX68+1,FALSE),VLOOKUP(E74,労務比率,'報告書（事業主控）記載用'!AX68+1,FALSE))</f>
        <v>#N/A</v>
      </c>
      <c r="I74" s="119">
        <f>'報告書（事業主控）記載用'!AH69</f>
        <v>0</v>
      </c>
      <c r="J74" s="119">
        <f>'報告書（事業主控）記載用'!AH68</f>
        <v>0</v>
      </c>
      <c r="K74" s="119">
        <f>'報告書（事業主控）記載用'!AN68</f>
        <v>0</v>
      </c>
      <c r="L74" s="119">
        <f t="shared" si="13"/>
        <v>0</v>
      </c>
      <c r="M74" s="119">
        <f t="shared" si="11"/>
        <v>0</v>
      </c>
      <c r="N74" s="119">
        <f t="shared" si="14"/>
        <v>0</v>
      </c>
      <c r="O74" s="119">
        <f t="shared" si="12"/>
        <v>0</v>
      </c>
      <c r="R74" s="119">
        <f>IF(AND(J74=0,C74&gt;=設定シート!E$101,C74&lt;=設定シート!G$101),1,0)</f>
        <v>0</v>
      </c>
    </row>
    <row r="75" spans="1:18" ht="15" customHeight="1">
      <c r="B75" s="119">
        <v>6</v>
      </c>
      <c r="C75" s="119" t="str">
        <f>'報告書（事業主控）記載用'!AV70</f>
        <v/>
      </c>
      <c r="D75" s="119" t="str">
        <f>IF(E75&lt;&gt;"31 水力発電施設、ずい道等新設事業","",IF('報告書（事業主控）記載用'!AX70=11,1,IF('報告書（事業主控）記載用'!AX70=13,2,IF('報告書（事業主控）記載用'!AX70=15,3,IF('報告書（事業主控）記載用'!AX70=17,4,"")))))</f>
        <v/>
      </c>
      <c r="E75" s="119">
        <f>'報告書（事業主控）記載用'!$F$78</f>
        <v>0</v>
      </c>
      <c r="F75" s="119" t="str">
        <f>'報告書（事業主控）記載用'!AW70</f>
        <v>3</v>
      </c>
      <c r="G75" s="119" t="e">
        <f>IF(OR(LEFT(E75,2)="31",LEFT(E75,2)="34",LEFT(E75,2)="36",LEFT(E75,2)="37"),VLOOKUP(E75,労務比率2,'報告書（事業主控）記載用'!AX70,FALSE),VLOOKUP(E75,労務比率,'報告書（事業主控）記載用'!AX70,FALSE))</f>
        <v>#N/A</v>
      </c>
      <c r="H75" s="119" t="e">
        <f>IF(OR(LEFT(E75,2)="31",LEFT(E75,2)="34",LEFT(E75,2)="36",LEFT(E75,2)="37"),VLOOKUP(E75,労務比率2,'報告書（事業主控）記載用'!AX70+1,FALSE),VLOOKUP(E75,労務比率,'報告書（事業主控）記載用'!AX70+1,FALSE))</f>
        <v>#N/A</v>
      </c>
      <c r="I75" s="119">
        <f>'報告書（事業主控）記載用'!AH71</f>
        <v>0</v>
      </c>
      <c r="J75" s="119">
        <f>'報告書（事業主控）記載用'!AH70</f>
        <v>0</v>
      </c>
      <c r="K75" s="119">
        <f>'報告書（事業主控）記載用'!AN70</f>
        <v>0</v>
      </c>
      <c r="L75" s="119">
        <f t="shared" si="13"/>
        <v>0</v>
      </c>
      <c r="M75" s="119">
        <f t="shared" si="11"/>
        <v>0</v>
      </c>
      <c r="N75" s="119">
        <f t="shared" si="14"/>
        <v>0</v>
      </c>
      <c r="O75" s="119">
        <f t="shared" si="12"/>
        <v>0</v>
      </c>
      <c r="R75" s="119">
        <f>IF(AND(J75=0,C75&gt;=設定シート!E$101,C75&lt;=設定シート!G$101),1,0)</f>
        <v>0</v>
      </c>
    </row>
    <row r="76" spans="1:18" ht="15" customHeight="1">
      <c r="B76" s="119">
        <v>7</v>
      </c>
      <c r="C76" s="119" t="str">
        <f>'報告書（事業主控）記載用'!AV72</f>
        <v/>
      </c>
      <c r="D76" s="119" t="str">
        <f>IF(E76&lt;&gt;"31 水力発電施設、ずい道等新設事業","",IF('報告書（事業主控）記載用'!AX72=11,1,IF('報告書（事業主控）記載用'!AX72=13,2,IF('報告書（事業主控）記載用'!AX72=15,3,IF('報告書（事業主控）記載用'!AX72=17,4,"")))))</f>
        <v/>
      </c>
      <c r="E76" s="119">
        <f>'報告書（事業主控）記載用'!$F$78</f>
        <v>0</v>
      </c>
      <c r="F76" s="119" t="str">
        <f>'報告書（事業主控）記載用'!AW72</f>
        <v>3</v>
      </c>
      <c r="G76" s="119" t="e">
        <f>IF(OR(LEFT(E76,2)="31",LEFT(E76,2)="34",LEFT(E76,2)="36",LEFT(E76,2)="37"),VLOOKUP(E76,労務比率2,'報告書（事業主控）記載用'!AX72,FALSE),VLOOKUP(E76,労務比率,'報告書（事業主控）記載用'!AX72,FALSE))</f>
        <v>#N/A</v>
      </c>
      <c r="H76" s="119" t="e">
        <f>IF(OR(LEFT(E76,2)="31",LEFT(E76,2)="34",LEFT(E76,2)="36",LEFT(E76,2)="37"),VLOOKUP(E76,労務比率2,'報告書（事業主控）記載用'!AX72+1,FALSE),VLOOKUP(E76,労務比率,'報告書（事業主控）記載用'!AX72+1,FALSE))</f>
        <v>#N/A</v>
      </c>
      <c r="I76" s="119">
        <f>'報告書（事業主控）記載用'!AH73</f>
        <v>0</v>
      </c>
      <c r="J76" s="119">
        <f>'報告書（事業主控）記載用'!AH72</f>
        <v>0</v>
      </c>
      <c r="K76" s="119">
        <f>'報告書（事業主控）記載用'!AN72</f>
        <v>0</v>
      </c>
      <c r="L76" s="119">
        <f t="shared" si="13"/>
        <v>0</v>
      </c>
      <c r="M76" s="119">
        <f t="shared" si="11"/>
        <v>0</v>
      </c>
      <c r="N76" s="119">
        <f t="shared" si="14"/>
        <v>0</v>
      </c>
      <c r="O76" s="119">
        <f t="shared" si="12"/>
        <v>0</v>
      </c>
      <c r="R76" s="119">
        <f>IF(AND(J76=0,C76&gt;=設定シート!E$101,C76&lt;=設定シート!G$101),1,0)</f>
        <v>0</v>
      </c>
    </row>
    <row r="77" spans="1:18" ht="15" customHeight="1">
      <c r="B77" s="119">
        <v>8</v>
      </c>
      <c r="C77" s="119" t="str">
        <f>'報告書（事業主控）記載用'!AV74</f>
        <v/>
      </c>
      <c r="D77" s="119" t="str">
        <f>IF(E77&lt;&gt;"31 水力発電施設、ずい道等新設事業","",IF('報告書（事業主控）記載用'!AX74=11,1,IF('報告書（事業主控）記載用'!AX74=13,2,IF('報告書（事業主控）記載用'!AX74=15,3,IF('報告書（事業主控）記載用'!AX74=17,4,"")))))</f>
        <v/>
      </c>
      <c r="E77" s="119">
        <f>'報告書（事業主控）記載用'!$F$78</f>
        <v>0</v>
      </c>
      <c r="F77" s="119" t="str">
        <f>'報告書（事業主控）記載用'!AW74</f>
        <v>3</v>
      </c>
      <c r="G77" s="119" t="e">
        <f>IF(OR(LEFT(E77,2)="31",LEFT(E77,2)="34",LEFT(E77,2)="36",LEFT(E77,2)="37"),VLOOKUP(E77,労務比率2,'報告書（事業主控）記載用'!AX74,FALSE),VLOOKUP(E77,労務比率,'報告書（事業主控）記載用'!AX74,FALSE))</f>
        <v>#N/A</v>
      </c>
      <c r="H77" s="119" t="e">
        <f>IF(OR(LEFT(E77,2)="31",LEFT(E77,2)="34",LEFT(E77,2)="36",LEFT(E77,2)="37"),VLOOKUP(E77,労務比率2,'報告書（事業主控）記載用'!AX74+1,FALSE),VLOOKUP(E77,労務比率,'報告書（事業主控）記載用'!AX74+1,FALSE))</f>
        <v>#N/A</v>
      </c>
      <c r="I77" s="119">
        <f>'報告書（事業主控）記載用'!AH75</f>
        <v>0</v>
      </c>
      <c r="J77" s="119">
        <f>'報告書（事業主控）記載用'!AH74</f>
        <v>0</v>
      </c>
      <c r="K77" s="119">
        <f>'報告書（事業主控）記載用'!AN74</f>
        <v>0</v>
      </c>
      <c r="L77" s="119">
        <f t="shared" si="13"/>
        <v>0</v>
      </c>
      <c r="M77" s="119">
        <f t="shared" si="11"/>
        <v>0</v>
      </c>
      <c r="N77" s="119">
        <f t="shared" si="14"/>
        <v>0</v>
      </c>
      <c r="O77" s="119">
        <f t="shared" si="12"/>
        <v>0</v>
      </c>
      <c r="R77" s="119">
        <f>IF(AND(J77=0,C77&gt;=設定シート!E$101,C77&lt;=設定シート!G$101),1,0)</f>
        <v>0</v>
      </c>
    </row>
    <row r="78" spans="1:18" ht="15" customHeight="1">
      <c r="B78" s="119">
        <v>9</v>
      </c>
      <c r="C78" s="119" t="str">
        <f>'報告書（事業主控）記載用'!AV76</f>
        <v/>
      </c>
      <c r="D78" s="119" t="str">
        <f>IF(E78&lt;&gt;"31 水力発電施設、ずい道等新設事業","",IF('報告書（事業主控）記載用'!AX76=11,1,IF('報告書（事業主控）記載用'!AX76=13,2,IF('報告書（事業主控）記載用'!AX76=15,3,IF('報告書（事業主控）記載用'!AX76=17,4,"")))))</f>
        <v/>
      </c>
      <c r="E78" s="119">
        <f>'報告書（事業主控）記載用'!$F$78</f>
        <v>0</v>
      </c>
      <c r="F78" s="119" t="str">
        <f>'報告書（事業主控）記載用'!AW76</f>
        <v>3</v>
      </c>
      <c r="G78" s="119" t="e">
        <f>IF(OR(LEFT(E78,2)="31",LEFT(E78,2)="34",LEFT(E78,2)="36",LEFT(E78,2)="37"),VLOOKUP(E78,労務比率2,'報告書（事業主控）記載用'!AX76,FALSE),VLOOKUP(E78,労務比率,'報告書（事業主控）記載用'!AX76,FALSE))</f>
        <v>#N/A</v>
      </c>
      <c r="H78" s="119" t="e">
        <f>IF(OR(LEFT(E78,2)="31",LEFT(E78,2)="34",LEFT(E78,2)="36",LEFT(E78,2)="37"),VLOOKUP(E78,労務比率2,'報告書（事業主控）記載用'!AX76+1,FALSE),VLOOKUP(E78,労務比率,'報告書（事業主控）記載用'!AX76+1,FALSE))</f>
        <v>#N/A</v>
      </c>
      <c r="I78" s="119">
        <f>'報告書（事業主控）記載用'!AH77</f>
        <v>0</v>
      </c>
      <c r="J78" s="119">
        <f>'報告書（事業主控）記載用'!AH76</f>
        <v>0</v>
      </c>
      <c r="K78" s="119">
        <f>'報告書（事業主控）記載用'!AN76</f>
        <v>0</v>
      </c>
      <c r="L78" s="119">
        <f t="shared" si="13"/>
        <v>0</v>
      </c>
      <c r="M78" s="119">
        <f t="shared" si="11"/>
        <v>0</v>
      </c>
      <c r="N78" s="119">
        <f t="shared" si="14"/>
        <v>0</v>
      </c>
      <c r="O78" s="119">
        <f t="shared" si="12"/>
        <v>0</v>
      </c>
      <c r="R78" s="119">
        <f>IF(AND(J78=0,C78&gt;=設定シート!E$101,C78&lt;=設定シート!G$101),1,0)</f>
        <v>0</v>
      </c>
    </row>
    <row r="79" spans="1:18" ht="15" customHeight="1">
      <c r="A79" s="119">
        <v>3</v>
      </c>
      <c r="B79" s="119">
        <v>1</v>
      </c>
      <c r="C79" s="119" t="str">
        <f>'報告書（事業主控）記載用'!AV101</f>
        <v/>
      </c>
      <c r="D79" s="119" t="str">
        <f>IF(E79&lt;&gt;"31 水力発電施設、ずい道等新設事業","",IF('報告書（事業主控）記載用'!AX101=11,1,IF('報告書（事業主控）記載用'!AX101=13,2,IF('報告書（事業主控）記載用'!AX101=15,3,IF('報告書（事業主控）記載用'!AX101=17,4,"")))))</f>
        <v/>
      </c>
      <c r="E79" s="119">
        <f>'報告書（事業主控）記載用'!$F$119</f>
        <v>0</v>
      </c>
      <c r="F79" s="119" t="str">
        <f>'報告書（事業主控）記載用'!AW101</f>
        <v>3</v>
      </c>
      <c r="G79" s="119" t="e">
        <f>IF(OR(LEFT(E79,2)="31",LEFT(E79,2)="34",LEFT(E79,2)="36",LEFT(E79,2)="37"),VLOOKUP(E79,労務比率2,'報告書（事業主控）記載用'!AX101,FALSE),VLOOKUP(E79,労務比率,'報告書（事業主控）記載用'!AX101,FALSE))</f>
        <v>#N/A</v>
      </c>
      <c r="H79" s="119" t="e">
        <f>IF(OR(LEFT(E79,2)="31",LEFT(E79,2)="34",LEFT(E79,2)="36",LEFT(E79,2)="37"),VLOOKUP(E79,労務比率2,'報告書（事業主控）記載用'!AX101+1,FALSE),VLOOKUP(E79,労務比率,'報告書（事業主控）記載用'!AX101+1,FALSE))</f>
        <v>#N/A</v>
      </c>
      <c r="I79" s="119">
        <f>'報告書（事業主控）記載用'!AH102</f>
        <v>0</v>
      </c>
      <c r="J79" s="119">
        <f>'報告書（事業主控）記載用'!AH101</f>
        <v>0</v>
      </c>
      <c r="K79" s="119">
        <f>'報告書（事業主控）記載用'!AN101</f>
        <v>0</v>
      </c>
      <c r="L79" s="119">
        <f t="shared" si="13"/>
        <v>0</v>
      </c>
      <c r="M79" s="119">
        <f t="shared" si="11"/>
        <v>0</v>
      </c>
      <c r="N79" s="119">
        <f t="shared" si="14"/>
        <v>0</v>
      </c>
      <c r="O79" s="119">
        <f t="shared" si="12"/>
        <v>0</v>
      </c>
      <c r="P79" s="119">
        <f>INT(SUMIF(O79:O87,0,I79:I87)*105/108)</f>
        <v>0</v>
      </c>
      <c r="Q79" s="119">
        <f>INT(P79*IF(COUNTIF(R79:R87,1)=0,0,SUMIF(R79:R87,1,G79:G87)/COUNTIF(R79:R87,1))/100)</f>
        <v>0</v>
      </c>
      <c r="R79" s="119">
        <f>IF(AND(J79=0,C79&gt;=設定シート!E$101,C79&lt;=設定シート!G$101),1,0)</f>
        <v>0</v>
      </c>
    </row>
    <row r="80" spans="1:18" ht="15" customHeight="1">
      <c r="B80" s="119">
        <v>2</v>
      </c>
      <c r="C80" s="119" t="str">
        <f>'報告書（事業主控）記載用'!AV103</f>
        <v/>
      </c>
      <c r="D80" s="119" t="str">
        <f>IF(E80&lt;&gt;"31 水力発電施設、ずい道等新設事業","",IF('報告書（事業主控）記載用'!AX103=11,1,IF('報告書（事業主控）記載用'!AX103=13,2,IF('報告書（事業主控）記載用'!AX103=15,3,IF('報告書（事業主控）記載用'!AX103=17,4,"")))))</f>
        <v/>
      </c>
      <c r="E80" s="119">
        <f>'報告書（事業主控）記載用'!$F$119</f>
        <v>0</v>
      </c>
      <c r="F80" s="119" t="str">
        <f>'報告書（事業主控）記載用'!AW103</f>
        <v>3</v>
      </c>
      <c r="G80" s="119" t="e">
        <f>IF(OR(LEFT(E80,2)="31",LEFT(E80,2)="34",LEFT(E80,2)="36",LEFT(E80,2)="37"),VLOOKUP(E80,労務比率2,'報告書（事業主控）記載用'!AX103,FALSE),VLOOKUP(E80,労務比率,'報告書（事業主控）記載用'!AX103,FALSE))</f>
        <v>#N/A</v>
      </c>
      <c r="H80" s="119" t="e">
        <f>IF(OR(LEFT(E80,2)="31",LEFT(E80,2)="34",LEFT(E80,2)="36",LEFT(E80,2)="37"),VLOOKUP(E80,労務比率2,'報告書（事業主控）記載用'!AX103+1,FALSE),VLOOKUP(E80,労務比率,'報告書（事業主控）記載用'!AX103+1,FALSE))</f>
        <v>#N/A</v>
      </c>
      <c r="I80" s="119">
        <f>'報告書（事業主控）記載用'!AH104</f>
        <v>0</v>
      </c>
      <c r="J80" s="119">
        <f>'報告書（事業主控）記載用'!AH103</f>
        <v>0</v>
      </c>
      <c r="K80" s="119">
        <f>'報告書（事業主控）記載用'!AN103</f>
        <v>0</v>
      </c>
      <c r="L80" s="119">
        <f t="shared" si="13"/>
        <v>0</v>
      </c>
      <c r="M80" s="119">
        <f t="shared" si="11"/>
        <v>0</v>
      </c>
      <c r="N80" s="119">
        <f t="shared" si="14"/>
        <v>0</v>
      </c>
      <c r="O80" s="119">
        <f t="shared" si="12"/>
        <v>0</v>
      </c>
      <c r="R80" s="119">
        <f>IF(AND(J80=0,C80&gt;=設定シート!E$101,C80&lt;=設定シート!G$101),1,0)</f>
        <v>0</v>
      </c>
    </row>
    <row r="81" spans="1:18" ht="15" customHeight="1">
      <c r="B81" s="119">
        <v>3</v>
      </c>
      <c r="C81" s="119" t="str">
        <f>'報告書（事業主控）記載用'!AV105</f>
        <v/>
      </c>
      <c r="D81" s="119" t="str">
        <f>IF(E81&lt;&gt;"31 水力発電施設、ずい道等新設事業","",IF('報告書（事業主控）記載用'!AX105=11,1,IF('報告書（事業主控）記載用'!AX105=13,2,IF('報告書（事業主控）記載用'!AX105=15,3,IF('報告書（事業主控）記載用'!AX105=17,4,"")))))</f>
        <v/>
      </c>
      <c r="E81" s="119">
        <f>'報告書（事業主控）記載用'!$F$119</f>
        <v>0</v>
      </c>
      <c r="F81" s="119" t="str">
        <f>'報告書（事業主控）記載用'!AW105</f>
        <v>3</v>
      </c>
      <c r="G81" s="119" t="e">
        <f>IF(OR(LEFT(E81,2)="31",LEFT(E81,2)="34",LEFT(E81,2)="36",LEFT(E81,2)="37"),VLOOKUP(E81,労務比率2,'報告書（事業主控）記載用'!AX105,FALSE),VLOOKUP(E81,労務比率,'報告書（事業主控）記載用'!AX105,FALSE))</f>
        <v>#N/A</v>
      </c>
      <c r="H81" s="119" t="e">
        <f>IF(OR(LEFT(E81,2)="31",LEFT(E81,2)="34",LEFT(E81,2)="36",LEFT(E81,2)="37"),VLOOKUP(E81,労務比率2,'報告書（事業主控）記載用'!AX105+1,FALSE),VLOOKUP(E81,労務比率,'報告書（事業主控）記載用'!AX105+1,FALSE))</f>
        <v>#N/A</v>
      </c>
      <c r="I81" s="119">
        <f>'報告書（事業主控）記載用'!AH106</f>
        <v>0</v>
      </c>
      <c r="J81" s="119">
        <f>'報告書（事業主控）記載用'!AH105</f>
        <v>0</v>
      </c>
      <c r="K81" s="119">
        <f>'報告書（事業主控）記載用'!AN105</f>
        <v>0</v>
      </c>
      <c r="L81" s="119">
        <f t="shared" si="13"/>
        <v>0</v>
      </c>
      <c r="M81" s="119">
        <f t="shared" si="11"/>
        <v>0</v>
      </c>
      <c r="N81" s="119">
        <f t="shared" si="14"/>
        <v>0</v>
      </c>
      <c r="O81" s="119">
        <f t="shared" si="12"/>
        <v>0</v>
      </c>
      <c r="R81" s="119">
        <f>IF(AND(J81=0,C81&gt;=設定シート!E$101,C81&lt;=設定シート!G$101),1,0)</f>
        <v>0</v>
      </c>
    </row>
    <row r="82" spans="1:18" ht="15" customHeight="1">
      <c r="B82" s="119">
        <v>4</v>
      </c>
      <c r="C82" s="119" t="str">
        <f>'報告書（事業主控）記載用'!AV107</f>
        <v/>
      </c>
      <c r="D82" s="119" t="str">
        <f>IF(E82&lt;&gt;"31 水力発電施設、ずい道等新設事業","",IF('報告書（事業主控）記載用'!AX107=11,1,IF('報告書（事業主控）記載用'!AX107=13,2,IF('報告書（事業主控）記載用'!AX107=15,3,IF('報告書（事業主控）記載用'!AX107=17,4,"")))))</f>
        <v/>
      </c>
      <c r="E82" s="119">
        <f>'報告書（事業主控）記載用'!$F$119</f>
        <v>0</v>
      </c>
      <c r="F82" s="119" t="str">
        <f>'報告書（事業主控）記載用'!AW107</f>
        <v>3</v>
      </c>
      <c r="G82" s="119" t="e">
        <f>IF(OR(LEFT(E82,2)="31",LEFT(E82,2)="34",LEFT(E82,2)="36",LEFT(E82,2)="37"),VLOOKUP(E82,労務比率2,'報告書（事業主控）記載用'!AX107,FALSE),VLOOKUP(E82,労務比率,'報告書（事業主控）記載用'!AX107,FALSE))</f>
        <v>#N/A</v>
      </c>
      <c r="H82" s="119" t="e">
        <f>IF(OR(LEFT(E82,2)="31",LEFT(E82,2)="34",LEFT(E82,2)="36",LEFT(E82,2)="37"),VLOOKUP(E82,労務比率2,'報告書（事業主控）記載用'!AX107+1,FALSE),VLOOKUP(E82,労務比率,'報告書（事業主控）記載用'!AX107+1,FALSE))</f>
        <v>#N/A</v>
      </c>
      <c r="I82" s="119">
        <f>'報告書（事業主控）記載用'!AH108</f>
        <v>0</v>
      </c>
      <c r="J82" s="119">
        <f>'報告書（事業主控）記載用'!AH107</f>
        <v>0</v>
      </c>
      <c r="K82" s="119">
        <f>'報告書（事業主控）記載用'!AN107</f>
        <v>0</v>
      </c>
      <c r="L82" s="119">
        <f t="shared" si="13"/>
        <v>0</v>
      </c>
      <c r="M82" s="119">
        <f t="shared" si="11"/>
        <v>0</v>
      </c>
      <c r="N82" s="119">
        <f t="shared" si="14"/>
        <v>0</v>
      </c>
      <c r="O82" s="119">
        <f t="shared" si="12"/>
        <v>0</v>
      </c>
      <c r="R82" s="119">
        <f>IF(AND(J82=0,C82&gt;=設定シート!E$101,C82&lt;=設定シート!G$101),1,0)</f>
        <v>0</v>
      </c>
    </row>
    <row r="83" spans="1:18" ht="15" customHeight="1">
      <c r="B83" s="119">
        <v>5</v>
      </c>
      <c r="C83" s="119" t="str">
        <f>'報告書（事業主控）記載用'!AV109</f>
        <v/>
      </c>
      <c r="D83" s="119" t="str">
        <f>IF(E83&lt;&gt;"31 水力発電施設、ずい道等新設事業","",IF('報告書（事業主控）記載用'!AX109=11,1,IF('報告書（事業主控）記載用'!AX109=13,2,IF('報告書（事業主控）記載用'!AX109=15,3,IF('報告書（事業主控）記載用'!AX109=17,4,"")))))</f>
        <v/>
      </c>
      <c r="E83" s="119">
        <f>'報告書（事業主控）記載用'!$F$119</f>
        <v>0</v>
      </c>
      <c r="F83" s="119" t="str">
        <f>'報告書（事業主控）記載用'!AW109</f>
        <v>3</v>
      </c>
      <c r="G83" s="119" t="e">
        <f>IF(OR(LEFT(E83,2)="31",LEFT(E83,2)="34",LEFT(E83,2)="36",LEFT(E83,2)="37"),VLOOKUP(E83,労務比率2,'報告書（事業主控）記載用'!AX109,FALSE),VLOOKUP(E83,労務比率,'報告書（事業主控）記載用'!AX109,FALSE))</f>
        <v>#N/A</v>
      </c>
      <c r="H83" s="119" t="e">
        <f>IF(OR(LEFT(E83,2)="31",LEFT(E83,2)="34",LEFT(E83,2)="36",LEFT(E83,2)="37"),VLOOKUP(E83,労務比率2,'報告書（事業主控）記載用'!AX109+1,FALSE),VLOOKUP(E83,労務比率,'報告書（事業主控）記載用'!AX109+1,FALSE))</f>
        <v>#N/A</v>
      </c>
      <c r="I83" s="119">
        <f>'報告書（事業主控）記載用'!AH110</f>
        <v>0</v>
      </c>
      <c r="J83" s="119">
        <f>'報告書（事業主控）記載用'!AH109</f>
        <v>0</v>
      </c>
      <c r="K83" s="119">
        <f>'報告書（事業主控）記載用'!AN109</f>
        <v>0</v>
      </c>
      <c r="L83" s="119">
        <f t="shared" si="13"/>
        <v>0</v>
      </c>
      <c r="M83" s="119">
        <f t="shared" si="11"/>
        <v>0</v>
      </c>
      <c r="N83" s="119">
        <f t="shared" si="14"/>
        <v>0</v>
      </c>
      <c r="O83" s="119">
        <f t="shared" si="12"/>
        <v>0</v>
      </c>
      <c r="R83" s="119">
        <f>IF(AND(J83=0,C83&gt;=設定シート!E$101,C83&lt;=設定シート!G$101),1,0)</f>
        <v>0</v>
      </c>
    </row>
    <row r="84" spans="1:18" ht="15" customHeight="1">
      <c r="B84" s="119">
        <v>6</v>
      </c>
      <c r="C84" s="119" t="str">
        <f>'報告書（事業主控）記載用'!AV111</f>
        <v/>
      </c>
      <c r="D84" s="119" t="str">
        <f>IF(E84&lt;&gt;"31 水力発電施設、ずい道等新設事業","",IF('報告書（事業主控）記載用'!AX111=11,1,IF('報告書（事業主控）記載用'!AX111=13,2,IF('報告書（事業主控）記載用'!AX111=15,3,IF('報告書（事業主控）記載用'!AX111=17,4,"")))))</f>
        <v/>
      </c>
      <c r="E84" s="119">
        <f>'報告書（事業主控）記載用'!$F$119</f>
        <v>0</v>
      </c>
      <c r="F84" s="119" t="str">
        <f>'報告書（事業主控）記載用'!AW111</f>
        <v>3</v>
      </c>
      <c r="G84" s="119" t="e">
        <f>IF(OR(LEFT(E84,2)="31",LEFT(E84,2)="34",LEFT(E84,2)="36",LEFT(E84,2)="37"),VLOOKUP(E84,労務比率2,'報告書（事業主控）記載用'!AX111,FALSE),VLOOKUP(E84,労務比率,'報告書（事業主控）記載用'!AX111,FALSE))</f>
        <v>#N/A</v>
      </c>
      <c r="H84" s="119" t="e">
        <f>IF(OR(LEFT(E84,2)="31",LEFT(E84,2)="34",LEFT(E84,2)="36",LEFT(E84,2)="37"),VLOOKUP(E84,労務比率2,'報告書（事業主控）記載用'!AX111+1,FALSE),VLOOKUP(E84,労務比率,'報告書（事業主控）記載用'!AX111+1,FALSE))</f>
        <v>#N/A</v>
      </c>
      <c r="I84" s="119">
        <f>'報告書（事業主控）記載用'!AH112</f>
        <v>0</v>
      </c>
      <c r="J84" s="119">
        <f>'報告書（事業主控）記載用'!AH111</f>
        <v>0</v>
      </c>
      <c r="K84" s="119">
        <f>'報告書（事業主控）記載用'!AN111</f>
        <v>0</v>
      </c>
      <c r="L84" s="119">
        <f t="shared" si="13"/>
        <v>0</v>
      </c>
      <c r="M84" s="119">
        <f t="shared" si="11"/>
        <v>0</v>
      </c>
      <c r="N84" s="119">
        <f t="shared" si="14"/>
        <v>0</v>
      </c>
      <c r="O84" s="119">
        <f t="shared" si="12"/>
        <v>0</v>
      </c>
      <c r="R84" s="119">
        <f>IF(AND(J84=0,C84&gt;=設定シート!E$101,C84&lt;=設定シート!G$101),1,0)</f>
        <v>0</v>
      </c>
    </row>
    <row r="85" spans="1:18" ht="15" customHeight="1">
      <c r="B85" s="119">
        <v>7</v>
      </c>
      <c r="C85" s="119" t="str">
        <f>'報告書（事業主控）記載用'!AV113</f>
        <v/>
      </c>
      <c r="D85" s="119" t="str">
        <f>IF(E85&lt;&gt;"31 水力発電施設、ずい道等新設事業","",IF('報告書（事業主控）記載用'!AX113=11,1,IF('報告書（事業主控）記載用'!AX113=13,2,IF('報告書（事業主控）記載用'!AX113=15,3,IF('報告書（事業主控）記載用'!AX113=17,4,"")))))</f>
        <v/>
      </c>
      <c r="E85" s="119">
        <f>'報告書（事業主控）記載用'!$F$119</f>
        <v>0</v>
      </c>
      <c r="F85" s="119" t="str">
        <f>'報告書（事業主控）記載用'!AW113</f>
        <v>3</v>
      </c>
      <c r="G85" s="119" t="e">
        <f>IF(OR(LEFT(E85,2)="31",LEFT(E85,2)="34",LEFT(E85,2)="36",LEFT(E85,2)="37"),VLOOKUP(E85,労務比率2,'報告書（事業主控）記載用'!AX113,FALSE),VLOOKUP(E85,労務比率,'報告書（事業主控）記載用'!AX113,FALSE))</f>
        <v>#N/A</v>
      </c>
      <c r="H85" s="119" t="e">
        <f>IF(OR(LEFT(E85,2)="31",LEFT(E85,2)="34",LEFT(E85,2)="36",LEFT(E85,2)="37"),VLOOKUP(E85,労務比率2,'報告書（事業主控）記載用'!AX113+1,FALSE),VLOOKUP(E85,労務比率,'報告書（事業主控）記載用'!AX113+1,FALSE))</f>
        <v>#N/A</v>
      </c>
      <c r="I85" s="119">
        <f>'報告書（事業主控）記載用'!AH114</f>
        <v>0</v>
      </c>
      <c r="J85" s="119">
        <f>'報告書（事業主控）記載用'!AH113</f>
        <v>0</v>
      </c>
      <c r="K85" s="119">
        <f>'報告書（事業主控）記載用'!AN113</f>
        <v>0</v>
      </c>
      <c r="L85" s="119">
        <f t="shared" si="13"/>
        <v>0</v>
      </c>
      <c r="M85" s="119">
        <f t="shared" si="11"/>
        <v>0</v>
      </c>
      <c r="N85" s="119">
        <f t="shared" si="14"/>
        <v>0</v>
      </c>
      <c r="O85" s="119">
        <f t="shared" si="12"/>
        <v>0</v>
      </c>
      <c r="R85" s="119">
        <f>IF(AND(J85=0,C85&gt;=設定シート!E$101,C85&lt;=設定シート!G$101),1,0)</f>
        <v>0</v>
      </c>
    </row>
    <row r="86" spans="1:18" ht="15" customHeight="1">
      <c r="B86" s="119">
        <v>8</v>
      </c>
      <c r="C86" s="119" t="str">
        <f>'報告書（事業主控）記載用'!AV115</f>
        <v/>
      </c>
      <c r="D86" s="119" t="str">
        <f>IF(E86&lt;&gt;"31 水力発電施設、ずい道等新設事業","",IF('報告書（事業主控）記載用'!AX115=11,1,IF('報告書（事業主控）記載用'!AX115=13,2,IF('報告書（事業主控）記載用'!AX115=15,3,IF('報告書（事業主控）記載用'!AX115=17,4,"")))))</f>
        <v/>
      </c>
      <c r="E86" s="119">
        <f>'報告書（事業主控）記載用'!$F$119</f>
        <v>0</v>
      </c>
      <c r="F86" s="119" t="str">
        <f>'報告書（事業主控）記載用'!AW115</f>
        <v>3</v>
      </c>
      <c r="G86" s="119" t="e">
        <f>IF(OR(LEFT(E86,2)="31",LEFT(E86,2)="34",LEFT(E86,2)="36",LEFT(E86,2)="37"),VLOOKUP(E86,労務比率2,'報告書（事業主控）記載用'!AX115,FALSE),VLOOKUP(E86,労務比率,'報告書（事業主控）記載用'!AX115,FALSE))</f>
        <v>#N/A</v>
      </c>
      <c r="H86" s="119" t="e">
        <f>IF(OR(LEFT(E86,2)="31",LEFT(E86,2)="34",LEFT(E86,2)="36",LEFT(E86,2)="37"),VLOOKUP(E86,労務比率2,'報告書（事業主控）記載用'!AX115+1,FALSE),VLOOKUP(E86,労務比率,'報告書（事業主控）記載用'!AX115+1,FALSE))</f>
        <v>#N/A</v>
      </c>
      <c r="I86" s="119">
        <f>'報告書（事業主控）記載用'!AH116</f>
        <v>0</v>
      </c>
      <c r="J86" s="119">
        <f>'報告書（事業主控）記載用'!AH115</f>
        <v>0</v>
      </c>
      <c r="K86" s="119">
        <f>'報告書（事業主控）記載用'!AN115</f>
        <v>0</v>
      </c>
      <c r="L86" s="119">
        <f t="shared" si="13"/>
        <v>0</v>
      </c>
      <c r="M86" s="119">
        <f t="shared" si="11"/>
        <v>0</v>
      </c>
      <c r="N86" s="119">
        <f t="shared" si="14"/>
        <v>0</v>
      </c>
      <c r="O86" s="119">
        <f t="shared" si="12"/>
        <v>0</v>
      </c>
      <c r="R86" s="119">
        <f>IF(AND(J86=0,C86&gt;=設定シート!E$101,C86&lt;=設定シート!G$101),1,0)</f>
        <v>0</v>
      </c>
    </row>
    <row r="87" spans="1:18" ht="15" customHeight="1">
      <c r="B87" s="119">
        <v>9</v>
      </c>
      <c r="C87" s="119" t="str">
        <f>'報告書（事業主控）記載用'!AV117</f>
        <v/>
      </c>
      <c r="D87" s="119" t="str">
        <f>IF(E87&lt;&gt;"31 水力発電施設、ずい道等新設事業","",IF('報告書（事業主控）記載用'!AX117=11,1,IF('報告書（事業主控）記載用'!AX117=13,2,IF('報告書（事業主控）記載用'!AX117=15,3,IF('報告書（事業主控）記載用'!AX117=17,4,"")))))</f>
        <v/>
      </c>
      <c r="E87" s="119">
        <f>'報告書（事業主控）記載用'!$F$119</f>
        <v>0</v>
      </c>
      <c r="F87" s="119" t="str">
        <f>'報告書（事業主控）記載用'!AW117</f>
        <v>3</v>
      </c>
      <c r="G87" s="119" t="e">
        <f>IF(OR(LEFT(E87,2)="31",LEFT(E87,2)="34",LEFT(E87,2)="36",LEFT(E87,2)="37"),VLOOKUP(E87,労務比率2,'報告書（事業主控）記載用'!AX117,FALSE),VLOOKUP(E87,労務比率,'報告書（事業主控）記載用'!AX117,FALSE))</f>
        <v>#N/A</v>
      </c>
      <c r="H87" s="119" t="e">
        <f>IF(OR(LEFT(E87,2)="31",LEFT(E87,2)="34",LEFT(E87,2)="36",LEFT(E87,2)="37"),VLOOKUP(E87,労務比率2,'報告書（事業主控）記載用'!AX117+1,FALSE),VLOOKUP(E87,労務比率,'報告書（事業主控）記載用'!AX117+1,FALSE))</f>
        <v>#N/A</v>
      </c>
      <c r="I87" s="119">
        <f>'報告書（事業主控）記載用'!AH118</f>
        <v>0</v>
      </c>
      <c r="J87" s="119">
        <f>'報告書（事業主控）記載用'!AH117</f>
        <v>0</v>
      </c>
      <c r="K87" s="119">
        <f>'報告書（事業主控）記載用'!AN117</f>
        <v>0</v>
      </c>
      <c r="L87" s="119">
        <f t="shared" si="13"/>
        <v>0</v>
      </c>
      <c r="M87" s="119">
        <f t="shared" si="11"/>
        <v>0</v>
      </c>
      <c r="N87" s="119">
        <f t="shared" si="14"/>
        <v>0</v>
      </c>
      <c r="O87" s="119">
        <f t="shared" si="12"/>
        <v>0</v>
      </c>
      <c r="R87" s="119">
        <f>IF(AND(J87=0,C87&gt;=設定シート!E$101,C87&lt;=設定シート!G$101),1,0)</f>
        <v>0</v>
      </c>
    </row>
    <row r="88" spans="1:18" ht="15" customHeight="1">
      <c r="A88" s="119">
        <v>4</v>
      </c>
      <c r="B88" s="119">
        <v>1</v>
      </c>
      <c r="C88" s="119" t="str">
        <f>'報告書（事業主控）記載用'!AV142</f>
        <v/>
      </c>
      <c r="D88" s="119" t="str">
        <f>IF(E88&lt;&gt;"31 水力発電施設、ずい道等新設事業","",IF('報告書（事業主控）記載用'!AX142=11,1,IF('報告書（事業主控）記載用'!AX142=13,2,IF('報告書（事業主控）記載用'!AX142=15,3,IF('報告書（事業主控）記載用'!AX142=17,4,"")))))</f>
        <v/>
      </c>
      <c r="E88" s="119">
        <f>'報告書（事業主控）記載用'!$F$160</f>
        <v>0</v>
      </c>
      <c r="F88" s="119" t="str">
        <f>'報告書（事業主控）記載用'!AW142</f>
        <v>3</v>
      </c>
      <c r="G88" s="119" t="e">
        <f>IF(OR(LEFT(E88,2)="31",LEFT(E88,2)="34",LEFT(E88,2)="36",LEFT(E88,2)="37"),VLOOKUP(E88,労務比率2,'報告書（事業主控）記載用'!AX142,FALSE),VLOOKUP(E88,労務比率,'報告書（事業主控）記載用'!AX142,FALSE))</f>
        <v>#N/A</v>
      </c>
      <c r="H88" s="119" t="e">
        <f>IF(OR(LEFT(E88,2)="31",LEFT(E88,2)="34",LEFT(E88,2)="36",LEFT(E88,2)="37"),VLOOKUP(E88,労務比率2,'報告書（事業主控）記載用'!AX142+1,FALSE),VLOOKUP(E88,労務比率,'報告書（事業主控）記載用'!AX142+1,FALSE))</f>
        <v>#N/A</v>
      </c>
      <c r="I88" s="119">
        <f>'報告書（事業主控）記載用'!AH143</f>
        <v>0</v>
      </c>
      <c r="J88" s="119">
        <f>'報告書（事業主控）記載用'!AH142</f>
        <v>0</v>
      </c>
      <c r="K88" s="119">
        <f>'報告書（事業主控）記載用'!AN142</f>
        <v>0</v>
      </c>
      <c r="L88" s="119">
        <f t="shared" si="13"/>
        <v>0</v>
      </c>
      <c r="M88" s="119">
        <f t="shared" si="11"/>
        <v>0</v>
      </c>
      <c r="N88" s="119">
        <f t="shared" si="14"/>
        <v>0</v>
      </c>
      <c r="O88" s="119">
        <f t="shared" si="12"/>
        <v>0</v>
      </c>
      <c r="P88" s="119">
        <f>INT(SUMIF(O88:O96,0,I88:I96)*105/108)</f>
        <v>0</v>
      </c>
      <c r="Q88" s="119">
        <f>INT(P88*IF(COUNTIF(R88:R96,1)=0,0,SUMIF(R88:R96,1,G88:G96)/COUNTIF(R88:R96,1))/100)</f>
        <v>0</v>
      </c>
      <c r="R88" s="119">
        <f>IF(AND(J88=0,C88&gt;=設定シート!E$101,C88&lt;=設定シート!G$101),1,0)</f>
        <v>0</v>
      </c>
    </row>
    <row r="89" spans="1:18" ht="15" customHeight="1">
      <c r="B89" s="119">
        <v>2</v>
      </c>
      <c r="C89" s="119" t="str">
        <f>'報告書（事業主控）記載用'!AV144</f>
        <v/>
      </c>
      <c r="D89" s="119" t="str">
        <f>IF(E89&lt;&gt;"31 水力発電施設、ずい道等新設事業","",IF('報告書（事業主控）記載用'!AX144=11,1,IF('報告書（事業主控）記載用'!AX144=13,2,IF('報告書（事業主控）記載用'!AX144=15,3,IF('報告書（事業主控）記載用'!AX144=17,4,"")))))</f>
        <v/>
      </c>
      <c r="E89" s="119">
        <f>'報告書（事業主控）記載用'!$F$160</f>
        <v>0</v>
      </c>
      <c r="F89" s="119" t="str">
        <f>'報告書（事業主控）記載用'!AW144</f>
        <v>3</v>
      </c>
      <c r="G89" s="119" t="e">
        <f>IF(OR(LEFT(E89,2)="31",LEFT(E89,2)="34",LEFT(E89,2)="36",LEFT(E89,2)="37"),VLOOKUP(E89,労務比率2,'報告書（事業主控）記載用'!AX144,FALSE),VLOOKUP(E89,労務比率,'報告書（事業主控）記載用'!AX144,FALSE))</f>
        <v>#N/A</v>
      </c>
      <c r="H89" s="119" t="e">
        <f>IF(OR(LEFT(E89,2)="31",LEFT(E89,2)="34",LEFT(E89,2)="36",LEFT(E89,2)="37"),VLOOKUP(E89,労務比率2,'報告書（事業主控）記載用'!AX144+1,FALSE),VLOOKUP(E89,労務比率,'報告書（事業主控）記載用'!AX144+1,FALSE))</f>
        <v>#N/A</v>
      </c>
      <c r="I89" s="119">
        <f>'報告書（事業主控）記載用'!AH145</f>
        <v>0</v>
      </c>
      <c r="J89" s="119">
        <f>'報告書（事業主控）記載用'!AH144</f>
        <v>0</v>
      </c>
      <c r="K89" s="119">
        <f>'報告書（事業主控）記載用'!AN144</f>
        <v>0</v>
      </c>
      <c r="L89" s="119">
        <f t="shared" si="13"/>
        <v>0</v>
      </c>
      <c r="M89" s="119">
        <f t="shared" si="11"/>
        <v>0</v>
      </c>
      <c r="N89" s="119">
        <f t="shared" si="14"/>
        <v>0</v>
      </c>
      <c r="O89" s="119">
        <f t="shared" si="12"/>
        <v>0</v>
      </c>
      <c r="R89" s="119">
        <f>IF(AND(J89=0,C89&gt;=設定シート!E$101,C89&lt;=設定シート!G$101),1,0)</f>
        <v>0</v>
      </c>
    </row>
    <row r="90" spans="1:18" ht="15" customHeight="1">
      <c r="B90" s="119">
        <v>3</v>
      </c>
      <c r="C90" s="119" t="str">
        <f>'報告書（事業主控）記載用'!AV146</f>
        <v/>
      </c>
      <c r="D90" s="119" t="str">
        <f>IF(E90&lt;&gt;"31 水力発電施設、ずい道等新設事業","",IF('報告書（事業主控）記載用'!AX146=11,1,IF('報告書（事業主控）記載用'!AX146=13,2,IF('報告書（事業主控）記載用'!AX146=15,3,IF('報告書（事業主控）記載用'!AX146=17,4,"")))))</f>
        <v/>
      </c>
      <c r="E90" s="119">
        <f>'報告書（事業主控）記載用'!$F$160</f>
        <v>0</v>
      </c>
      <c r="F90" s="119" t="str">
        <f>'報告書（事業主控）記載用'!AW146</f>
        <v>3</v>
      </c>
      <c r="G90" s="119" t="e">
        <f>IF(OR(LEFT(E90,2)="31",LEFT(E90,2)="34",LEFT(E90,2)="36",LEFT(E90,2)="37"),VLOOKUP(E90,労務比率2,'報告書（事業主控）記載用'!AX146,FALSE),VLOOKUP(E90,労務比率,'報告書（事業主控）記載用'!AX146,FALSE))</f>
        <v>#N/A</v>
      </c>
      <c r="H90" s="119" t="e">
        <f>IF(OR(LEFT(E90,2)="31",LEFT(E90,2)="34",LEFT(E90,2)="36",LEFT(E90,2)="37"),VLOOKUP(E90,労務比率2,'報告書（事業主控）記載用'!AX146+1,FALSE),VLOOKUP(E90,労務比率,'報告書（事業主控）記載用'!AX146+1,FALSE))</f>
        <v>#N/A</v>
      </c>
      <c r="I90" s="119">
        <f>'報告書（事業主控）記載用'!AH147</f>
        <v>0</v>
      </c>
      <c r="J90" s="119">
        <f>'報告書（事業主控）記載用'!AH146</f>
        <v>0</v>
      </c>
      <c r="K90" s="119">
        <f>'報告書（事業主控）記載用'!AN146</f>
        <v>0</v>
      </c>
      <c r="L90" s="119">
        <f t="shared" si="13"/>
        <v>0</v>
      </c>
      <c r="M90" s="119">
        <f t="shared" si="11"/>
        <v>0</v>
      </c>
      <c r="N90" s="119">
        <f t="shared" si="14"/>
        <v>0</v>
      </c>
      <c r="O90" s="119">
        <f t="shared" si="12"/>
        <v>0</v>
      </c>
      <c r="R90" s="119">
        <f>IF(AND(J90=0,C90&gt;=設定シート!E$101,C90&lt;=設定シート!G$101),1,0)</f>
        <v>0</v>
      </c>
    </row>
    <row r="91" spans="1:18" ht="15" customHeight="1">
      <c r="B91" s="119">
        <v>4</v>
      </c>
      <c r="C91" s="119" t="str">
        <f>'報告書（事業主控）記載用'!AV148</f>
        <v/>
      </c>
      <c r="D91" s="119" t="str">
        <f>IF(E91&lt;&gt;"31 水力発電施設、ずい道等新設事業","",IF('報告書（事業主控）記載用'!AX148=11,1,IF('報告書（事業主控）記載用'!AX148=13,2,IF('報告書（事業主控）記載用'!AX148=15,3,IF('報告書（事業主控）記載用'!AX148=17,4,"")))))</f>
        <v/>
      </c>
      <c r="E91" s="119">
        <f>'報告書（事業主控）記載用'!$F$160</f>
        <v>0</v>
      </c>
      <c r="F91" s="119" t="str">
        <f>'報告書（事業主控）記載用'!AW148</f>
        <v>3</v>
      </c>
      <c r="G91" s="119" t="e">
        <f>IF(OR(LEFT(E91,2)="31",LEFT(E91,2)="34",LEFT(E91,2)="36",LEFT(E91,2)="37"),VLOOKUP(E91,労務比率2,'報告書（事業主控）記載用'!AX148,FALSE),VLOOKUP(E91,労務比率,'報告書（事業主控）記載用'!AX148,FALSE))</f>
        <v>#N/A</v>
      </c>
      <c r="H91" s="119" t="e">
        <f>IF(OR(LEFT(E91,2)="31",LEFT(E91,2)="34",LEFT(E91,2)="36",LEFT(E91,2)="37"),VLOOKUP(E91,労務比率2,'報告書（事業主控）記載用'!AX148+1,FALSE),VLOOKUP(E91,労務比率,'報告書（事業主控）記載用'!AX148+1,FALSE))</f>
        <v>#N/A</v>
      </c>
      <c r="I91" s="119">
        <f>'報告書（事業主控）記載用'!AH149</f>
        <v>0</v>
      </c>
      <c r="J91" s="119">
        <f>'報告書（事業主控）記載用'!AH148</f>
        <v>0</v>
      </c>
      <c r="K91" s="119">
        <f>'報告書（事業主控）記載用'!AN148</f>
        <v>0</v>
      </c>
      <c r="L91" s="119">
        <f t="shared" si="13"/>
        <v>0</v>
      </c>
      <c r="M91" s="119">
        <f t="shared" si="11"/>
        <v>0</v>
      </c>
      <c r="N91" s="119">
        <f t="shared" si="14"/>
        <v>0</v>
      </c>
      <c r="O91" s="119">
        <f t="shared" si="12"/>
        <v>0</v>
      </c>
      <c r="R91" s="119">
        <f>IF(AND(J91=0,C91&gt;=設定シート!E$101,C91&lt;=設定シート!G$101),1,0)</f>
        <v>0</v>
      </c>
    </row>
    <row r="92" spans="1:18" ht="15" customHeight="1">
      <c r="B92" s="119">
        <v>5</v>
      </c>
      <c r="C92" s="119" t="str">
        <f>'報告書（事業主控）記載用'!AV150</f>
        <v/>
      </c>
      <c r="D92" s="119" t="str">
        <f>IF(E92&lt;&gt;"31 水力発電施設、ずい道等新設事業","",IF('報告書（事業主控）記載用'!AX150=11,1,IF('報告書（事業主控）記載用'!AX150=13,2,IF('報告書（事業主控）記載用'!AX150=15,3,IF('報告書（事業主控）記載用'!AX150=17,4,"")))))</f>
        <v/>
      </c>
      <c r="E92" s="119">
        <f>'報告書（事業主控）記載用'!$F$160</f>
        <v>0</v>
      </c>
      <c r="F92" s="119" t="str">
        <f>'報告書（事業主控）記載用'!AW150</f>
        <v>3</v>
      </c>
      <c r="G92" s="119" t="e">
        <f>IF(OR(LEFT(E92,2)="31",LEFT(E92,2)="34",LEFT(E92,2)="36",LEFT(E92,2)="37"),VLOOKUP(E92,労務比率2,'報告書（事業主控）記載用'!AX150,FALSE),VLOOKUP(E92,労務比率,'報告書（事業主控）記載用'!AX150,FALSE))</f>
        <v>#N/A</v>
      </c>
      <c r="H92" s="119" t="e">
        <f>IF(OR(LEFT(E92,2)="31",LEFT(E92,2)="34",LEFT(E92,2)="36",LEFT(E92,2)="37"),VLOOKUP(E92,労務比率2,'報告書（事業主控）記載用'!AX150+1,FALSE),VLOOKUP(E92,労務比率,'報告書（事業主控）記載用'!AX150+1,FALSE))</f>
        <v>#N/A</v>
      </c>
      <c r="I92" s="119">
        <f>'報告書（事業主控）記載用'!AH151</f>
        <v>0</v>
      </c>
      <c r="J92" s="119">
        <f>'報告書（事業主控）記載用'!AH150</f>
        <v>0</v>
      </c>
      <c r="K92" s="119">
        <f>'報告書（事業主控）記載用'!AN150</f>
        <v>0</v>
      </c>
      <c r="L92" s="119">
        <f t="shared" si="13"/>
        <v>0</v>
      </c>
      <c r="M92" s="119">
        <f t="shared" si="11"/>
        <v>0</v>
      </c>
      <c r="N92" s="119">
        <f t="shared" si="14"/>
        <v>0</v>
      </c>
      <c r="O92" s="119">
        <f t="shared" si="12"/>
        <v>0</v>
      </c>
      <c r="R92" s="119">
        <f>IF(AND(J92=0,C92&gt;=設定シート!E$101,C92&lt;=設定シート!G$101),1,0)</f>
        <v>0</v>
      </c>
    </row>
    <row r="93" spans="1:18" ht="15" customHeight="1">
      <c r="B93" s="119">
        <v>6</v>
      </c>
      <c r="C93" s="119" t="str">
        <f>'報告書（事業主控）記載用'!AV152</f>
        <v/>
      </c>
      <c r="D93" s="119" t="str">
        <f>IF(E93&lt;&gt;"31 水力発電施設、ずい道等新設事業","",IF('報告書（事業主控）記載用'!AX152=11,1,IF('報告書（事業主控）記載用'!AX152=13,2,IF('報告書（事業主控）記載用'!AX152=15,3,IF('報告書（事業主控）記載用'!AX152=17,4,"")))))</f>
        <v/>
      </c>
      <c r="E93" s="119">
        <f>'報告書（事業主控）記載用'!$F$160</f>
        <v>0</v>
      </c>
      <c r="F93" s="119" t="str">
        <f>'報告書（事業主控）記載用'!AW152</f>
        <v>3</v>
      </c>
      <c r="G93" s="119" t="e">
        <f>IF(OR(LEFT(E93,2)="31",LEFT(E93,2)="34",LEFT(E93,2)="36",LEFT(E93,2)="37"),VLOOKUP(E93,労務比率2,'報告書（事業主控）記載用'!AX152,FALSE),VLOOKUP(E93,労務比率,'報告書（事業主控）記載用'!AX152,FALSE))</f>
        <v>#N/A</v>
      </c>
      <c r="H93" s="119" t="e">
        <f>IF(OR(LEFT(E93,2)="31",LEFT(E93,2)="34",LEFT(E93,2)="36",LEFT(E93,2)="37"),VLOOKUP(E93,労務比率2,'報告書（事業主控）記載用'!AX152+1,FALSE),VLOOKUP(E93,労務比率,'報告書（事業主控）記載用'!AX152+1,FALSE))</f>
        <v>#N/A</v>
      </c>
      <c r="I93" s="119">
        <f>'報告書（事業主控）記載用'!AH153</f>
        <v>0</v>
      </c>
      <c r="J93" s="119">
        <f>'報告書（事業主控）記載用'!AH152</f>
        <v>0</v>
      </c>
      <c r="K93" s="119">
        <f>'報告書（事業主控）記載用'!AN152</f>
        <v>0</v>
      </c>
      <c r="L93" s="119">
        <f t="shared" si="13"/>
        <v>0</v>
      </c>
      <c r="M93" s="119">
        <f t="shared" si="11"/>
        <v>0</v>
      </c>
      <c r="N93" s="119">
        <f t="shared" si="14"/>
        <v>0</v>
      </c>
      <c r="O93" s="119">
        <f t="shared" si="12"/>
        <v>0</v>
      </c>
      <c r="R93" s="119">
        <f>IF(AND(J93=0,C93&gt;=設定シート!E$101,C93&lt;=設定シート!G$101),1,0)</f>
        <v>0</v>
      </c>
    </row>
    <row r="94" spans="1:18" ht="15" customHeight="1">
      <c r="B94" s="119">
        <v>7</v>
      </c>
      <c r="C94" s="119" t="str">
        <f>'報告書（事業主控）記載用'!AV154</f>
        <v/>
      </c>
      <c r="D94" s="119" t="str">
        <f>IF(E94&lt;&gt;"31 水力発電施設、ずい道等新設事業","",IF('報告書（事業主控）記載用'!AX154=11,1,IF('報告書（事業主控）記載用'!AX154=13,2,IF('報告書（事業主控）記載用'!AX154=15,3,IF('報告書（事業主控）記載用'!AX154=17,4,"")))))</f>
        <v/>
      </c>
      <c r="E94" s="119">
        <f>'報告書（事業主控）記載用'!$F$160</f>
        <v>0</v>
      </c>
      <c r="F94" s="119" t="str">
        <f>'報告書（事業主控）記載用'!AW154</f>
        <v>3</v>
      </c>
      <c r="G94" s="119" t="e">
        <f>IF(OR(LEFT(E94,2)="31",LEFT(E94,2)="34",LEFT(E94,2)="36",LEFT(E94,2)="37"),VLOOKUP(E94,労務比率2,'報告書（事業主控）記載用'!AX154,FALSE),VLOOKUP(E94,労務比率,'報告書（事業主控）記載用'!AX154,FALSE))</f>
        <v>#N/A</v>
      </c>
      <c r="H94" s="119" t="e">
        <f>IF(OR(LEFT(E94,2)="31",LEFT(E94,2)="34",LEFT(E94,2)="36",LEFT(E94,2)="37"),VLOOKUP(E94,労務比率2,'報告書（事業主控）記載用'!AX154+1,FALSE),VLOOKUP(E94,労務比率,'報告書（事業主控）記載用'!AX154+1,FALSE))</f>
        <v>#N/A</v>
      </c>
      <c r="I94" s="119">
        <f>'報告書（事業主控）記載用'!AH155</f>
        <v>0</v>
      </c>
      <c r="J94" s="119">
        <f>'報告書（事業主控）記載用'!AH154</f>
        <v>0</v>
      </c>
      <c r="K94" s="119">
        <f>'報告書（事業主控）記載用'!AN154</f>
        <v>0</v>
      </c>
      <c r="L94" s="119">
        <f t="shared" si="13"/>
        <v>0</v>
      </c>
      <c r="M94" s="119">
        <f t="shared" si="11"/>
        <v>0</v>
      </c>
      <c r="N94" s="119">
        <f t="shared" si="14"/>
        <v>0</v>
      </c>
      <c r="O94" s="119">
        <f t="shared" si="12"/>
        <v>0</v>
      </c>
      <c r="R94" s="119">
        <f>IF(AND(J94=0,C94&gt;=設定シート!E$101,C94&lt;=設定シート!G$101),1,0)</f>
        <v>0</v>
      </c>
    </row>
    <row r="95" spans="1:18" ht="15" customHeight="1">
      <c r="B95" s="119">
        <v>8</v>
      </c>
      <c r="C95" s="119" t="str">
        <f>'報告書（事業主控）記載用'!AV156</f>
        <v/>
      </c>
      <c r="D95" s="119" t="str">
        <f>IF(E95&lt;&gt;"31 水力発電施設、ずい道等新設事業","",IF('報告書（事業主控）記載用'!AX156=11,1,IF('報告書（事業主控）記載用'!AX156=13,2,IF('報告書（事業主控）記載用'!AX156=15,3,IF('報告書（事業主控）記載用'!AX156=17,4,"")))))</f>
        <v/>
      </c>
      <c r="E95" s="119">
        <f>'報告書（事業主控）記載用'!$F$160</f>
        <v>0</v>
      </c>
      <c r="F95" s="119" t="str">
        <f>'報告書（事業主控）記載用'!AW156</f>
        <v>3</v>
      </c>
      <c r="G95" s="119" t="e">
        <f>IF(OR(LEFT(E95,2)="31",LEFT(E95,2)="34",LEFT(E95,2)="36",LEFT(E95,2)="37"),VLOOKUP(E95,労務比率2,'報告書（事業主控）記載用'!AX156,FALSE),VLOOKUP(E95,労務比率,'報告書（事業主控）記載用'!AX156,FALSE))</f>
        <v>#N/A</v>
      </c>
      <c r="H95" s="119" t="e">
        <f>IF(OR(LEFT(E95,2)="31",LEFT(E95,2)="34",LEFT(E95,2)="36",LEFT(E95,2)="37"),VLOOKUP(E95,労務比率2,'報告書（事業主控）記載用'!AX156+1,FALSE),VLOOKUP(E95,労務比率,'報告書（事業主控）記載用'!AX156+1,FALSE))</f>
        <v>#N/A</v>
      </c>
      <c r="I95" s="119">
        <f>'報告書（事業主控）記載用'!AH157</f>
        <v>0</v>
      </c>
      <c r="J95" s="119">
        <f>'報告書（事業主控）記載用'!AH156</f>
        <v>0</v>
      </c>
      <c r="K95" s="119">
        <f>'報告書（事業主控）記載用'!AN156</f>
        <v>0</v>
      </c>
      <c r="L95" s="119">
        <f t="shared" si="13"/>
        <v>0</v>
      </c>
      <c r="M95" s="119">
        <f t="shared" si="11"/>
        <v>0</v>
      </c>
      <c r="N95" s="119">
        <f t="shared" si="14"/>
        <v>0</v>
      </c>
      <c r="O95" s="119">
        <f t="shared" si="12"/>
        <v>0</v>
      </c>
      <c r="R95" s="119">
        <f>IF(AND(J95=0,C95&gt;=設定シート!E$101,C95&lt;=設定シート!G$101),1,0)</f>
        <v>0</v>
      </c>
    </row>
    <row r="96" spans="1:18" ht="15" customHeight="1">
      <c r="B96" s="119">
        <v>9</v>
      </c>
      <c r="C96" s="119" t="str">
        <f>'報告書（事業主控）記載用'!AV158</f>
        <v/>
      </c>
      <c r="D96" s="119" t="str">
        <f>IF(E96&lt;&gt;"31 水力発電施設、ずい道等新設事業","",IF('報告書（事業主控）記載用'!AX158=11,1,IF('報告書（事業主控）記載用'!AX158=13,2,IF('報告書（事業主控）記載用'!AX158=15,3,IF('報告書（事業主控）記載用'!AX158=17,4,"")))))</f>
        <v/>
      </c>
      <c r="E96" s="119">
        <f>'報告書（事業主控）記載用'!$F$160</f>
        <v>0</v>
      </c>
      <c r="F96" s="119" t="str">
        <f>'報告書（事業主控）記載用'!AW158</f>
        <v>3</v>
      </c>
      <c r="G96" s="119" t="e">
        <f>IF(OR(LEFT(E96,2)="31",LEFT(E96,2)="34",LEFT(E96,2)="36",LEFT(E96,2)="37"),VLOOKUP(E96,労務比率2,'報告書（事業主控）記載用'!AX158,FALSE),VLOOKUP(E96,労務比率,'報告書（事業主控）記載用'!AX158,FALSE))</f>
        <v>#N/A</v>
      </c>
      <c r="H96" s="119" t="e">
        <f>IF(OR(LEFT(E96,2)="31",LEFT(E96,2)="34",LEFT(E96,2)="36",LEFT(E96,2)="37"),VLOOKUP(E96,労務比率2,'報告書（事業主控）記載用'!AX158+1,FALSE),VLOOKUP(E96,労務比率,'報告書（事業主控）記載用'!AX158+1,FALSE))</f>
        <v>#N/A</v>
      </c>
      <c r="I96" s="119">
        <f>'報告書（事業主控）記載用'!AH159</f>
        <v>0</v>
      </c>
      <c r="J96" s="119">
        <f>'報告書（事業主控）記載用'!AH158</f>
        <v>0</v>
      </c>
      <c r="K96" s="119">
        <f>'報告書（事業主控）記載用'!AN158</f>
        <v>0</v>
      </c>
      <c r="L96" s="119">
        <f t="shared" si="13"/>
        <v>0</v>
      </c>
      <c r="M96" s="119">
        <f t="shared" si="11"/>
        <v>0</v>
      </c>
      <c r="N96" s="119">
        <f t="shared" si="14"/>
        <v>0</v>
      </c>
      <c r="O96" s="119">
        <f t="shared" si="12"/>
        <v>0</v>
      </c>
      <c r="R96" s="119">
        <f>IF(AND(J96=0,C96&gt;=設定シート!E$101,C96&lt;=設定シート!G$101),1,0)</f>
        <v>0</v>
      </c>
    </row>
    <row r="97" spans="1:18" ht="15" customHeight="1">
      <c r="A97" s="119">
        <v>5</v>
      </c>
      <c r="B97" s="119">
        <v>1</v>
      </c>
      <c r="C97" s="119" t="e">
        <f>'報告書（事業主控）記載用'!#REF!</f>
        <v>#REF!</v>
      </c>
      <c r="D97" s="119" t="e">
        <f>IF(E97&lt;&gt;"31 水力発電施設、ずい道等新設事業","",IF('報告書（事業主控）記載用'!#REF!=11,1,IF('報告書（事業主控）記載用'!#REF!=13,2,IF('報告書（事業主控）記載用'!#REF!=15,3,IF('報告書（事業主控）記載用'!#REF!=17,4,"")))))</f>
        <v>#REF!</v>
      </c>
      <c r="E97" s="119" t="e">
        <f>'報告書（事業主控）記載用'!#REF!</f>
        <v>#REF!</v>
      </c>
      <c r="F97" s="119" t="e">
        <f>'報告書（事業主控）記載用'!#REF!</f>
        <v>#REF!</v>
      </c>
      <c r="G97" s="119" t="e">
        <f>IF(OR(LEFT(E97,2)="31",LEFT(E97,2)="34",LEFT(E97,2)="36",LEFT(E97,2)="37"),VLOOKUP(E97,労務比率2,'報告書（事業主控）記載用'!#REF!,FALSE),VLOOKUP(E97,労務比率,'報告書（事業主控）記載用'!#REF!,FALSE))</f>
        <v>#REF!</v>
      </c>
      <c r="H97" s="119" t="e">
        <f>IF(OR(LEFT(E97,2)="31",LEFT(E97,2)="34",LEFT(E97,2)="36",LEFT(E97,2)="37"),VLOOKUP(E97,労務比率2,'報告書（事業主控）記載用'!#REF!+1,FALSE),VLOOKUP(E97,労務比率,'報告書（事業主控）記載用'!#REF!+1,FALSE))</f>
        <v>#REF!</v>
      </c>
      <c r="I97" s="119" t="e">
        <f>'報告書（事業主控）記載用'!#REF!</f>
        <v>#REF!</v>
      </c>
      <c r="J97" s="119" t="e">
        <f>'報告書（事業主控）記載用'!#REF!</f>
        <v>#REF!</v>
      </c>
      <c r="K97" s="119" t="e">
        <f>'報告書（事業主控）記載用'!#REF!</f>
        <v>#REF!</v>
      </c>
      <c r="L97" s="119">
        <f t="shared" si="13"/>
        <v>0</v>
      </c>
      <c r="M97" s="119">
        <f t="shared" si="11"/>
        <v>0</v>
      </c>
      <c r="N97" s="119" t="e">
        <f t="shared" si="14"/>
        <v>#REF!</v>
      </c>
      <c r="O97" s="119" t="e">
        <f t="shared" si="12"/>
        <v>#REF!</v>
      </c>
      <c r="P97" s="119">
        <f>INT(SUMIF(O97:O105,0,I97:I105)*105/108)</f>
        <v>0</v>
      </c>
      <c r="Q97" s="119">
        <f>INT(P97*IF(COUNTIF(R97:R105,1)=0,0,SUMIF(R97:R105,1,G97:G105)/COUNTIF(R97:R105,1))/100)</f>
        <v>0</v>
      </c>
      <c r="R97" s="119" t="e">
        <f>IF(AND(J97=0,C97&gt;=設定シート!E$101,C97&lt;=設定シート!G$101),1,0)</f>
        <v>#REF!</v>
      </c>
    </row>
    <row r="98" spans="1:18" ht="15" customHeight="1">
      <c r="B98" s="119">
        <v>2</v>
      </c>
      <c r="C98" s="119" t="e">
        <f>'報告書（事業主控）記載用'!#REF!</f>
        <v>#REF!</v>
      </c>
      <c r="D98" s="119" t="e">
        <f>IF(E98&lt;&gt;"31 水力発電施設、ずい道等新設事業","",IF('報告書（事業主控）記載用'!#REF!=11,1,IF('報告書（事業主控）記載用'!#REF!=13,2,IF('報告書（事業主控）記載用'!#REF!=15,3,IF('報告書（事業主控）記載用'!#REF!=17,4,"")))))</f>
        <v>#REF!</v>
      </c>
      <c r="E98" s="119" t="e">
        <f>'報告書（事業主控）記載用'!#REF!</f>
        <v>#REF!</v>
      </c>
      <c r="F98" s="119" t="e">
        <f>'報告書（事業主控）記載用'!#REF!</f>
        <v>#REF!</v>
      </c>
      <c r="G98" s="119" t="e">
        <f>IF(OR(LEFT(E98,2)="31",LEFT(E98,2)="34",LEFT(E98,2)="36",LEFT(E98,2)="37"),VLOOKUP(E98,労務比率2,'報告書（事業主控）記載用'!#REF!,FALSE),VLOOKUP(E98,労務比率,'報告書（事業主控）記載用'!#REF!,FALSE))</f>
        <v>#REF!</v>
      </c>
      <c r="H98" s="119" t="e">
        <f>IF(OR(LEFT(E98,2)="31",LEFT(E98,2)="34",LEFT(E98,2)="36",LEFT(E98,2)="37"),VLOOKUP(E98,労務比率2,'報告書（事業主控）記載用'!#REF!+1,FALSE),VLOOKUP(E98,労務比率,'報告書（事業主控）記載用'!#REF!+1,FALSE))</f>
        <v>#REF!</v>
      </c>
      <c r="I98" s="119" t="e">
        <f>'報告書（事業主控）記載用'!#REF!</f>
        <v>#REF!</v>
      </c>
      <c r="J98" s="119" t="e">
        <f>'報告書（事業主控）記載用'!#REF!</f>
        <v>#REF!</v>
      </c>
      <c r="K98" s="119" t="e">
        <f>'報告書（事業主控）記載用'!#REF!</f>
        <v>#REF!</v>
      </c>
      <c r="L98" s="119">
        <f t="shared" si="13"/>
        <v>0</v>
      </c>
      <c r="M98" s="119">
        <f t="shared" si="11"/>
        <v>0</v>
      </c>
      <c r="N98" s="119" t="e">
        <f t="shared" si="14"/>
        <v>#REF!</v>
      </c>
      <c r="O98" s="119" t="e">
        <f t="shared" si="12"/>
        <v>#REF!</v>
      </c>
      <c r="R98" s="119" t="e">
        <f>IF(AND(J98=0,C98&gt;=設定シート!E$101,C98&lt;=設定シート!G$101),1,0)</f>
        <v>#REF!</v>
      </c>
    </row>
    <row r="99" spans="1:18" ht="15" customHeight="1">
      <c r="B99" s="119">
        <v>3</v>
      </c>
      <c r="C99" s="119" t="e">
        <f>'報告書（事業主控）記載用'!#REF!</f>
        <v>#REF!</v>
      </c>
      <c r="D99" s="119" t="e">
        <f>IF(E99&lt;&gt;"31 水力発電施設、ずい道等新設事業","",IF('報告書（事業主控）記載用'!#REF!=11,1,IF('報告書（事業主控）記載用'!#REF!=13,2,IF('報告書（事業主控）記載用'!#REF!=15,3,IF('報告書（事業主控）記載用'!#REF!=17,4,"")))))</f>
        <v>#REF!</v>
      </c>
      <c r="E99" s="119" t="e">
        <f>'報告書（事業主控）記載用'!#REF!</f>
        <v>#REF!</v>
      </c>
      <c r="F99" s="119" t="e">
        <f>'報告書（事業主控）記載用'!#REF!</f>
        <v>#REF!</v>
      </c>
      <c r="G99" s="119" t="e">
        <f>IF(OR(LEFT(E99,2)="31",LEFT(E99,2)="34",LEFT(E99,2)="36",LEFT(E99,2)="37"),VLOOKUP(E99,労務比率2,'報告書（事業主控）記載用'!#REF!,FALSE),VLOOKUP(E99,労務比率,'報告書（事業主控）記載用'!#REF!,FALSE))</f>
        <v>#REF!</v>
      </c>
      <c r="H99" s="119" t="e">
        <f>IF(OR(LEFT(E99,2)="31",LEFT(E99,2)="34",LEFT(E99,2)="36",LEFT(E99,2)="37"),VLOOKUP(E99,労務比率2,'報告書（事業主控）記載用'!#REF!+1,FALSE),VLOOKUP(E99,労務比率,'報告書（事業主控）記載用'!#REF!+1,FALSE))</f>
        <v>#REF!</v>
      </c>
      <c r="I99" s="119" t="e">
        <f>'報告書（事業主控）記載用'!#REF!</f>
        <v>#REF!</v>
      </c>
      <c r="J99" s="119" t="e">
        <f>'報告書（事業主控）記載用'!#REF!</f>
        <v>#REF!</v>
      </c>
      <c r="K99" s="119" t="e">
        <f>'報告書（事業主控）記載用'!#REF!</f>
        <v>#REF!</v>
      </c>
      <c r="L99" s="119">
        <f t="shared" si="13"/>
        <v>0</v>
      </c>
      <c r="M99" s="119">
        <f t="shared" si="11"/>
        <v>0</v>
      </c>
      <c r="N99" s="119" t="e">
        <f t="shared" si="14"/>
        <v>#REF!</v>
      </c>
      <c r="O99" s="119" t="e">
        <f t="shared" si="12"/>
        <v>#REF!</v>
      </c>
      <c r="R99" s="119" t="e">
        <f>IF(AND(J99=0,C99&gt;=設定シート!E$101,C99&lt;=設定シート!G$101),1,0)</f>
        <v>#REF!</v>
      </c>
    </row>
    <row r="100" spans="1:18" ht="15" customHeight="1">
      <c r="B100" s="119">
        <v>4</v>
      </c>
      <c r="C100" s="119" t="e">
        <f>'報告書（事業主控）記載用'!#REF!</f>
        <v>#REF!</v>
      </c>
      <c r="D100" s="119" t="e">
        <f>IF(E100&lt;&gt;"31 水力発電施設、ずい道等新設事業","",IF('報告書（事業主控）記載用'!#REF!=11,1,IF('報告書（事業主控）記載用'!#REF!=13,2,IF('報告書（事業主控）記載用'!#REF!=15,3,IF('報告書（事業主控）記載用'!#REF!=17,4,"")))))</f>
        <v>#REF!</v>
      </c>
      <c r="E100" s="119" t="e">
        <f>'報告書（事業主控）記載用'!#REF!</f>
        <v>#REF!</v>
      </c>
      <c r="F100" s="119" t="e">
        <f>'報告書（事業主控）記載用'!#REF!</f>
        <v>#REF!</v>
      </c>
      <c r="G100" s="119" t="e">
        <f>IF(OR(LEFT(E100,2)="31",LEFT(E100,2)="34",LEFT(E100,2)="36",LEFT(E100,2)="37"),VLOOKUP(E100,労務比率2,'報告書（事業主控）記載用'!#REF!,FALSE),VLOOKUP(E100,労務比率,'報告書（事業主控）記載用'!#REF!,FALSE))</f>
        <v>#REF!</v>
      </c>
      <c r="H100" s="119" t="e">
        <f>IF(OR(LEFT(E100,2)="31",LEFT(E100,2)="34",LEFT(E100,2)="36",LEFT(E100,2)="37"),VLOOKUP(E100,労務比率2,'報告書（事業主控）記載用'!#REF!+1,FALSE),VLOOKUP(E100,労務比率,'報告書（事業主控）記載用'!#REF!+1,FALSE))</f>
        <v>#REF!</v>
      </c>
      <c r="I100" s="119" t="e">
        <f>'報告書（事業主控）記載用'!#REF!</f>
        <v>#REF!</v>
      </c>
      <c r="J100" s="119" t="e">
        <f>'報告書（事業主控）記載用'!#REF!</f>
        <v>#REF!</v>
      </c>
      <c r="K100" s="119" t="e">
        <f>'報告書（事業主控）記載用'!#REF!</f>
        <v>#REF!</v>
      </c>
      <c r="L100" s="119">
        <f t="shared" si="13"/>
        <v>0</v>
      </c>
      <c r="M100" s="119">
        <f t="shared" si="11"/>
        <v>0</v>
      </c>
      <c r="N100" s="119" t="e">
        <f t="shared" si="14"/>
        <v>#REF!</v>
      </c>
      <c r="O100" s="119" t="e">
        <f t="shared" si="12"/>
        <v>#REF!</v>
      </c>
      <c r="R100" s="119" t="e">
        <f>IF(AND(J100=0,C100&gt;=設定シート!E$101,C100&lt;=設定シート!G$101),1,0)</f>
        <v>#REF!</v>
      </c>
    </row>
    <row r="101" spans="1:18" ht="15" customHeight="1">
      <c r="B101" s="119">
        <v>5</v>
      </c>
      <c r="C101" s="119" t="e">
        <f>'報告書（事業主控）記載用'!#REF!</f>
        <v>#REF!</v>
      </c>
      <c r="D101" s="119" t="e">
        <f>IF(E101&lt;&gt;"31 水力発電施設、ずい道等新設事業","",IF('報告書（事業主控）記載用'!#REF!=11,1,IF('報告書（事業主控）記載用'!#REF!=13,2,IF('報告書（事業主控）記載用'!#REF!=15,3,IF('報告書（事業主控）記載用'!#REF!=17,4,"")))))</f>
        <v>#REF!</v>
      </c>
      <c r="E101" s="119" t="e">
        <f>'報告書（事業主控）記載用'!#REF!</f>
        <v>#REF!</v>
      </c>
      <c r="F101" s="119" t="e">
        <f>'報告書（事業主控）記載用'!#REF!</f>
        <v>#REF!</v>
      </c>
      <c r="G101" s="119" t="e">
        <f>IF(OR(LEFT(E101,2)="31",LEFT(E101,2)="34",LEFT(E101,2)="36",LEFT(E101,2)="37"),VLOOKUP(E101,労務比率2,'報告書（事業主控）記載用'!#REF!,FALSE),VLOOKUP(E101,労務比率,'報告書（事業主控）記載用'!#REF!,FALSE))</f>
        <v>#REF!</v>
      </c>
      <c r="H101" s="119" t="e">
        <f>IF(OR(LEFT(E101,2)="31",LEFT(E101,2)="34",LEFT(E101,2)="36",LEFT(E101,2)="37"),VLOOKUP(E101,労務比率2,'報告書（事業主控）記載用'!#REF!+1,FALSE),VLOOKUP(E101,労務比率,'報告書（事業主控）記載用'!#REF!+1,FALSE))</f>
        <v>#REF!</v>
      </c>
      <c r="I101" s="119" t="e">
        <f>'報告書（事業主控）記載用'!#REF!</f>
        <v>#REF!</v>
      </c>
      <c r="J101" s="119" t="e">
        <f>'報告書（事業主控）記載用'!#REF!</f>
        <v>#REF!</v>
      </c>
      <c r="K101" s="119" t="e">
        <f>'報告書（事業主控）記載用'!#REF!</f>
        <v>#REF!</v>
      </c>
      <c r="L101" s="119">
        <f t="shared" si="13"/>
        <v>0</v>
      </c>
      <c r="M101" s="119">
        <f t="shared" si="11"/>
        <v>0</v>
      </c>
      <c r="N101" s="119" t="e">
        <f t="shared" si="14"/>
        <v>#REF!</v>
      </c>
      <c r="O101" s="119" t="e">
        <f t="shared" si="12"/>
        <v>#REF!</v>
      </c>
      <c r="R101" s="119" t="e">
        <f>IF(AND(J101=0,C101&gt;=設定シート!E$101,C101&lt;=設定シート!G$101),1,0)</f>
        <v>#REF!</v>
      </c>
    </row>
    <row r="102" spans="1:18" ht="15" customHeight="1">
      <c r="B102" s="119">
        <v>6</v>
      </c>
      <c r="C102" s="119" t="e">
        <f>'報告書（事業主控）記載用'!#REF!</f>
        <v>#REF!</v>
      </c>
      <c r="D102" s="119" t="e">
        <f>IF(E102&lt;&gt;"31 水力発電施設、ずい道等新設事業","",IF('報告書（事業主控）記載用'!#REF!=11,1,IF('報告書（事業主控）記載用'!#REF!=13,2,IF('報告書（事業主控）記載用'!#REF!=15,3,IF('報告書（事業主控）記載用'!#REF!=17,4,"")))))</f>
        <v>#REF!</v>
      </c>
      <c r="E102" s="119" t="e">
        <f>'報告書（事業主控）記載用'!#REF!</f>
        <v>#REF!</v>
      </c>
      <c r="F102" s="119" t="e">
        <f>'報告書（事業主控）記載用'!#REF!</f>
        <v>#REF!</v>
      </c>
      <c r="G102" s="119" t="e">
        <f>IF(OR(LEFT(E102,2)="31",LEFT(E102,2)="34",LEFT(E102,2)="36",LEFT(E102,2)="37"),VLOOKUP(E102,労務比率2,'報告書（事業主控）記載用'!#REF!,FALSE),VLOOKUP(E102,労務比率,'報告書（事業主控）記載用'!#REF!,FALSE))</f>
        <v>#REF!</v>
      </c>
      <c r="H102" s="119" t="e">
        <f>IF(OR(LEFT(E102,2)="31",LEFT(E102,2)="34",LEFT(E102,2)="36",LEFT(E102,2)="37"),VLOOKUP(E102,労務比率2,'報告書（事業主控）記載用'!#REF!+1,FALSE),VLOOKUP(E102,労務比率,'報告書（事業主控）記載用'!#REF!+1,FALSE))</f>
        <v>#REF!</v>
      </c>
      <c r="I102" s="119" t="e">
        <f>'報告書（事業主控）記載用'!#REF!</f>
        <v>#REF!</v>
      </c>
      <c r="J102" s="119" t="e">
        <f>'報告書（事業主控）記載用'!#REF!</f>
        <v>#REF!</v>
      </c>
      <c r="K102" s="119" t="e">
        <f>'報告書（事業主控）記載用'!#REF!</f>
        <v>#REF!</v>
      </c>
      <c r="L102" s="119">
        <f t="shared" si="13"/>
        <v>0</v>
      </c>
      <c r="M102" s="119">
        <f t="shared" si="11"/>
        <v>0</v>
      </c>
      <c r="N102" s="119" t="e">
        <f t="shared" si="14"/>
        <v>#REF!</v>
      </c>
      <c r="O102" s="119" t="e">
        <f t="shared" si="12"/>
        <v>#REF!</v>
      </c>
      <c r="R102" s="119" t="e">
        <f>IF(AND(J102=0,C102&gt;=設定シート!E$101,C102&lt;=設定シート!G$101),1,0)</f>
        <v>#REF!</v>
      </c>
    </row>
    <row r="103" spans="1:18" ht="15" customHeight="1">
      <c r="B103" s="119">
        <v>7</v>
      </c>
      <c r="C103" s="119" t="e">
        <f>'報告書（事業主控）記載用'!#REF!</f>
        <v>#REF!</v>
      </c>
      <c r="D103" s="119" t="e">
        <f>IF(E103&lt;&gt;"31 水力発電施設、ずい道等新設事業","",IF('報告書（事業主控）記載用'!#REF!=11,1,IF('報告書（事業主控）記載用'!#REF!=13,2,IF('報告書（事業主控）記載用'!#REF!=15,3,IF('報告書（事業主控）記載用'!#REF!=17,4,"")))))</f>
        <v>#REF!</v>
      </c>
      <c r="E103" s="119" t="e">
        <f>'報告書（事業主控）記載用'!#REF!</f>
        <v>#REF!</v>
      </c>
      <c r="F103" s="119" t="e">
        <f>'報告書（事業主控）記載用'!#REF!</f>
        <v>#REF!</v>
      </c>
      <c r="G103" s="119" t="e">
        <f>IF(OR(LEFT(E103,2)="31",LEFT(E103,2)="34",LEFT(E103,2)="36",LEFT(E103,2)="37"),VLOOKUP(E103,労務比率2,'報告書（事業主控）記載用'!#REF!,FALSE),VLOOKUP(E103,労務比率,'報告書（事業主控）記載用'!#REF!,FALSE))</f>
        <v>#REF!</v>
      </c>
      <c r="H103" s="119" t="e">
        <f>IF(OR(LEFT(E103,2)="31",LEFT(E103,2)="34",LEFT(E103,2)="36",LEFT(E103,2)="37"),VLOOKUP(E103,労務比率2,'報告書（事業主控）記載用'!#REF!+1,FALSE),VLOOKUP(E103,労務比率,'報告書（事業主控）記載用'!#REF!+1,FALSE))</f>
        <v>#REF!</v>
      </c>
      <c r="I103" s="119" t="e">
        <f>'報告書（事業主控）記載用'!#REF!</f>
        <v>#REF!</v>
      </c>
      <c r="J103" s="119" t="e">
        <f>'報告書（事業主控）記載用'!#REF!</f>
        <v>#REF!</v>
      </c>
      <c r="K103" s="119" t="e">
        <f>'報告書（事業主控）記載用'!#REF!</f>
        <v>#REF!</v>
      </c>
      <c r="L103" s="119">
        <f t="shared" si="13"/>
        <v>0</v>
      </c>
      <c r="M103" s="119">
        <f t="shared" si="11"/>
        <v>0</v>
      </c>
      <c r="N103" s="119" t="e">
        <f t="shared" si="14"/>
        <v>#REF!</v>
      </c>
      <c r="O103" s="119" t="e">
        <f t="shared" si="12"/>
        <v>#REF!</v>
      </c>
      <c r="R103" s="119" t="e">
        <f>IF(AND(J103=0,C103&gt;=設定シート!E$101,C103&lt;=設定シート!G$101),1,0)</f>
        <v>#REF!</v>
      </c>
    </row>
    <row r="104" spans="1:18" ht="15" customHeight="1">
      <c r="B104" s="119">
        <v>8</v>
      </c>
      <c r="C104" s="119" t="e">
        <f>'報告書（事業主控）記載用'!#REF!</f>
        <v>#REF!</v>
      </c>
      <c r="D104" s="119" t="e">
        <f>IF(E104&lt;&gt;"31 水力発電施設、ずい道等新設事業","",IF('報告書（事業主控）記載用'!#REF!=11,1,IF('報告書（事業主控）記載用'!#REF!=13,2,IF('報告書（事業主控）記載用'!#REF!=15,3,IF('報告書（事業主控）記載用'!#REF!=17,4,"")))))</f>
        <v>#REF!</v>
      </c>
      <c r="E104" s="119" t="e">
        <f>'報告書（事業主控）記載用'!#REF!</f>
        <v>#REF!</v>
      </c>
      <c r="F104" s="119" t="e">
        <f>'報告書（事業主控）記載用'!#REF!</f>
        <v>#REF!</v>
      </c>
      <c r="G104" s="119" t="e">
        <f>IF(OR(LEFT(E104,2)="31",LEFT(E104,2)="34",LEFT(E104,2)="36",LEFT(E104,2)="37"),VLOOKUP(E104,労務比率2,'報告書（事業主控）記載用'!#REF!,FALSE),VLOOKUP(E104,労務比率,'報告書（事業主控）記載用'!#REF!,FALSE))</f>
        <v>#REF!</v>
      </c>
      <c r="H104" s="119" t="e">
        <f>IF(OR(LEFT(E104,2)="31",LEFT(E104,2)="34",LEFT(E104,2)="36",LEFT(E104,2)="37"),VLOOKUP(E104,労務比率2,'報告書（事業主控）記載用'!#REF!+1,FALSE),VLOOKUP(E104,労務比率,'報告書（事業主控）記載用'!#REF!+1,FALSE))</f>
        <v>#REF!</v>
      </c>
      <c r="I104" s="119" t="e">
        <f>'報告書（事業主控）記載用'!#REF!</f>
        <v>#REF!</v>
      </c>
      <c r="J104" s="119" t="e">
        <f>'報告書（事業主控）記載用'!#REF!</f>
        <v>#REF!</v>
      </c>
      <c r="K104" s="119" t="e">
        <f>'報告書（事業主控）記載用'!#REF!</f>
        <v>#REF!</v>
      </c>
      <c r="L104" s="119">
        <f t="shared" si="13"/>
        <v>0</v>
      </c>
      <c r="M104" s="119">
        <f t="shared" si="11"/>
        <v>0</v>
      </c>
      <c r="N104" s="119" t="e">
        <f t="shared" si="14"/>
        <v>#REF!</v>
      </c>
      <c r="O104" s="119" t="e">
        <f t="shared" si="12"/>
        <v>#REF!</v>
      </c>
      <c r="R104" s="119" t="e">
        <f>IF(AND(J104=0,C104&gt;=設定シート!E$101,C104&lt;=設定シート!G$101),1,0)</f>
        <v>#REF!</v>
      </c>
    </row>
    <row r="105" spans="1:18" ht="15" customHeight="1">
      <c r="B105" s="119">
        <v>9</v>
      </c>
      <c r="C105" s="119" t="e">
        <f>'報告書（事業主控）記載用'!#REF!</f>
        <v>#REF!</v>
      </c>
      <c r="D105" s="119" t="e">
        <f>IF(E105&lt;&gt;"31 水力発電施設、ずい道等新設事業","",IF('報告書（事業主控）記載用'!#REF!=11,1,IF('報告書（事業主控）記載用'!#REF!=13,2,IF('報告書（事業主控）記載用'!#REF!=15,3,IF('報告書（事業主控）記載用'!#REF!=17,4,"")))))</f>
        <v>#REF!</v>
      </c>
      <c r="E105" s="119" t="e">
        <f>'報告書（事業主控）記載用'!#REF!</f>
        <v>#REF!</v>
      </c>
      <c r="F105" s="119" t="e">
        <f>'報告書（事業主控）記載用'!#REF!</f>
        <v>#REF!</v>
      </c>
      <c r="G105" s="119" t="e">
        <f>IF(OR(LEFT(E105,2)="31",LEFT(E105,2)="34",LEFT(E105,2)="36",LEFT(E105,2)="37"),VLOOKUP(E105,労務比率2,'報告書（事業主控）記載用'!#REF!,FALSE),VLOOKUP(E105,労務比率,'報告書（事業主控）記載用'!#REF!,FALSE))</f>
        <v>#REF!</v>
      </c>
      <c r="H105" s="119" t="e">
        <f>IF(OR(LEFT(E105,2)="31",LEFT(E105,2)="34",LEFT(E105,2)="36",LEFT(E105,2)="37"),VLOOKUP(E105,労務比率2,'報告書（事業主控）記載用'!#REF!+1,FALSE),VLOOKUP(E105,労務比率,'報告書（事業主控）記載用'!#REF!+1,FALSE))</f>
        <v>#REF!</v>
      </c>
      <c r="I105" s="119" t="e">
        <f>'報告書（事業主控）記載用'!#REF!</f>
        <v>#REF!</v>
      </c>
      <c r="J105" s="119" t="e">
        <f>'報告書（事業主控）記載用'!#REF!</f>
        <v>#REF!</v>
      </c>
      <c r="K105" s="119" t="e">
        <f>'報告書（事業主控）記載用'!#REF!</f>
        <v>#REF!</v>
      </c>
      <c r="L105" s="119">
        <f t="shared" si="13"/>
        <v>0</v>
      </c>
      <c r="M105" s="119">
        <f t="shared" si="11"/>
        <v>0</v>
      </c>
      <c r="N105" s="119" t="e">
        <f t="shared" si="14"/>
        <v>#REF!</v>
      </c>
      <c r="O105" s="119" t="e">
        <f t="shared" si="12"/>
        <v>#REF!</v>
      </c>
      <c r="R105" s="119" t="e">
        <f>IF(AND(J105=0,C105&gt;=設定シート!E$101,C105&lt;=設定シート!G$101),1,0)</f>
        <v>#REF!</v>
      </c>
    </row>
    <row r="106" spans="1:18" ht="15" customHeight="1">
      <c r="A106" s="119">
        <v>6</v>
      </c>
      <c r="B106" s="119">
        <v>1</v>
      </c>
      <c r="C106" s="119" t="e">
        <f>'報告書（事業主控）記載用'!#REF!</f>
        <v>#REF!</v>
      </c>
      <c r="D106" s="119" t="e">
        <f>IF(E106&lt;&gt;"31 水力発電施設、ずい道等新設事業","",IF('報告書（事業主控）記載用'!#REF!=11,1,IF('報告書（事業主控）記載用'!#REF!=13,2,IF('報告書（事業主控）記載用'!#REF!=15,3,IF('報告書（事業主控）記載用'!#REF!=17,4,"")))))</f>
        <v>#REF!</v>
      </c>
      <c r="E106" s="119" t="e">
        <f>'報告書（事業主控）記載用'!#REF!</f>
        <v>#REF!</v>
      </c>
      <c r="F106" s="119" t="e">
        <f>'報告書（事業主控）記載用'!#REF!</f>
        <v>#REF!</v>
      </c>
      <c r="G106" s="119" t="e">
        <f>IF(OR(LEFT(E106,2)="31",LEFT(E106,2)="34",LEFT(E106,2)="36",LEFT(E106,2)="37"),VLOOKUP(E106,労務比率2,'報告書（事業主控）記載用'!#REF!,FALSE),VLOOKUP(E106,労務比率,'報告書（事業主控）記載用'!#REF!,FALSE))</f>
        <v>#REF!</v>
      </c>
      <c r="H106" s="119" t="e">
        <f>IF(OR(LEFT(E106,2)="31",LEFT(E106,2)="34",LEFT(E106,2)="36",LEFT(E106,2)="37"),VLOOKUP(E106,労務比率2,'報告書（事業主控）記載用'!#REF!+1,FALSE),VLOOKUP(E106,労務比率,'報告書（事業主控）記載用'!#REF!+1,FALSE))</f>
        <v>#REF!</v>
      </c>
      <c r="I106" s="119" t="e">
        <f>'報告書（事業主控）記載用'!#REF!</f>
        <v>#REF!</v>
      </c>
      <c r="J106" s="119" t="e">
        <f>'報告書（事業主控）記載用'!#REF!</f>
        <v>#REF!</v>
      </c>
      <c r="K106" s="119" t="e">
        <f>'報告書（事業主控）記載用'!#REF!</f>
        <v>#REF!</v>
      </c>
      <c r="L106" s="119">
        <f t="shared" si="13"/>
        <v>0</v>
      </c>
      <c r="M106" s="119">
        <f t="shared" si="11"/>
        <v>0</v>
      </c>
      <c r="N106" s="119" t="e">
        <f t="shared" si="14"/>
        <v>#REF!</v>
      </c>
      <c r="O106" s="119" t="e">
        <f t="shared" si="12"/>
        <v>#REF!</v>
      </c>
      <c r="P106" s="119">
        <f>INT(SUMIF(O106:O114,0,I106:I114)*105/108)</f>
        <v>0</v>
      </c>
      <c r="Q106" s="119">
        <f>INT(P106*IF(COUNTIF(R106:R114,1)=0,0,SUMIF(R106:R114,1,G106:G114)/COUNTIF(R106:R114,1))/100)</f>
        <v>0</v>
      </c>
      <c r="R106" s="119" t="e">
        <f>IF(AND(J106=0,C106&gt;=設定シート!E$101,C106&lt;=設定シート!G$101),1,0)</f>
        <v>#REF!</v>
      </c>
    </row>
    <row r="107" spans="1:18" ht="15" customHeight="1">
      <c r="B107" s="119">
        <v>2</v>
      </c>
      <c r="C107" s="119" t="e">
        <f>'報告書（事業主控）記載用'!#REF!</f>
        <v>#REF!</v>
      </c>
      <c r="D107" s="119" t="e">
        <f>IF(E107&lt;&gt;"31 水力発電施設、ずい道等新設事業","",IF('報告書（事業主控）記載用'!#REF!=11,1,IF('報告書（事業主控）記載用'!#REF!=13,2,IF('報告書（事業主控）記載用'!#REF!=15,3,IF('報告書（事業主控）記載用'!#REF!=17,4,"")))))</f>
        <v>#REF!</v>
      </c>
      <c r="E107" s="119" t="e">
        <f>'報告書（事業主控）記載用'!#REF!</f>
        <v>#REF!</v>
      </c>
      <c r="F107" s="119" t="e">
        <f>'報告書（事業主控）記載用'!#REF!</f>
        <v>#REF!</v>
      </c>
      <c r="G107" s="119" t="e">
        <f>IF(OR(LEFT(E107,2)="31",LEFT(E107,2)="34",LEFT(E107,2)="36",LEFT(E107,2)="37"),VLOOKUP(E107,労務比率2,'報告書（事業主控）記載用'!#REF!,FALSE),VLOOKUP(E107,労務比率,'報告書（事業主控）記載用'!#REF!,FALSE))</f>
        <v>#REF!</v>
      </c>
      <c r="H107" s="119" t="e">
        <f>IF(OR(LEFT(E107,2)="31",LEFT(E107,2)="34",LEFT(E107,2)="36",LEFT(E107,2)="37"),VLOOKUP(E107,労務比率2,'報告書（事業主控）記載用'!#REF!+1,FALSE),VLOOKUP(E107,労務比率,'報告書（事業主控）記載用'!#REF!+1,FALSE))</f>
        <v>#REF!</v>
      </c>
      <c r="I107" s="119" t="e">
        <f>'報告書（事業主控）記載用'!#REF!</f>
        <v>#REF!</v>
      </c>
      <c r="J107" s="119" t="e">
        <f>'報告書（事業主控）記載用'!#REF!</f>
        <v>#REF!</v>
      </c>
      <c r="K107" s="119" t="e">
        <f>'報告書（事業主控）記載用'!#REF!</f>
        <v>#REF!</v>
      </c>
      <c r="L107" s="119">
        <f t="shared" si="13"/>
        <v>0</v>
      </c>
      <c r="M107" s="119">
        <f t="shared" si="11"/>
        <v>0</v>
      </c>
      <c r="N107" s="119" t="e">
        <f t="shared" si="14"/>
        <v>#REF!</v>
      </c>
      <c r="O107" s="119" t="e">
        <f t="shared" si="12"/>
        <v>#REF!</v>
      </c>
      <c r="R107" s="119" t="e">
        <f>IF(AND(J107=0,C107&gt;=設定シート!E$101,C107&lt;=設定シート!G$101),1,0)</f>
        <v>#REF!</v>
      </c>
    </row>
    <row r="108" spans="1:18" ht="15" customHeight="1">
      <c r="B108" s="119">
        <v>3</v>
      </c>
      <c r="C108" s="119" t="e">
        <f>'報告書（事業主控）記載用'!#REF!</f>
        <v>#REF!</v>
      </c>
      <c r="D108" s="119" t="e">
        <f>IF(E108&lt;&gt;"31 水力発電施設、ずい道等新設事業","",IF('報告書（事業主控）記載用'!#REF!=11,1,IF('報告書（事業主控）記載用'!#REF!=13,2,IF('報告書（事業主控）記載用'!#REF!=15,3,IF('報告書（事業主控）記載用'!#REF!=17,4,"")))))</f>
        <v>#REF!</v>
      </c>
      <c r="E108" s="119" t="e">
        <f>'報告書（事業主控）記載用'!#REF!</f>
        <v>#REF!</v>
      </c>
      <c r="F108" s="119" t="e">
        <f>'報告書（事業主控）記載用'!#REF!</f>
        <v>#REF!</v>
      </c>
      <c r="G108" s="119" t="e">
        <f>IF(OR(LEFT(E108,2)="31",LEFT(E108,2)="34",LEFT(E108,2)="36",LEFT(E108,2)="37"),VLOOKUP(E108,労務比率2,'報告書（事業主控）記載用'!#REF!,FALSE),VLOOKUP(E108,労務比率,'報告書（事業主控）記載用'!#REF!,FALSE))</f>
        <v>#REF!</v>
      </c>
      <c r="H108" s="119" t="e">
        <f>IF(OR(LEFT(E108,2)="31",LEFT(E108,2)="34",LEFT(E108,2)="36",LEFT(E108,2)="37"),VLOOKUP(E108,労務比率2,'報告書（事業主控）記載用'!#REF!+1,FALSE),VLOOKUP(E108,労務比率,'報告書（事業主控）記載用'!#REF!+1,FALSE))</f>
        <v>#REF!</v>
      </c>
      <c r="I108" s="119" t="e">
        <f>'報告書（事業主控）記載用'!#REF!</f>
        <v>#REF!</v>
      </c>
      <c r="J108" s="119" t="e">
        <f>'報告書（事業主控）記載用'!#REF!</f>
        <v>#REF!</v>
      </c>
      <c r="K108" s="119" t="e">
        <f>'報告書（事業主控）記載用'!#REF!</f>
        <v>#REF!</v>
      </c>
      <c r="L108" s="119">
        <f t="shared" si="13"/>
        <v>0</v>
      </c>
      <c r="M108" s="119">
        <f t="shared" si="11"/>
        <v>0</v>
      </c>
      <c r="N108" s="119" t="e">
        <f t="shared" si="14"/>
        <v>#REF!</v>
      </c>
      <c r="O108" s="119" t="e">
        <f t="shared" si="12"/>
        <v>#REF!</v>
      </c>
      <c r="R108" s="119" t="e">
        <f>IF(AND(J108=0,C108&gt;=設定シート!E$101,C108&lt;=設定シート!G$101),1,0)</f>
        <v>#REF!</v>
      </c>
    </row>
    <row r="109" spans="1:18" ht="15" customHeight="1">
      <c r="B109" s="119">
        <v>4</v>
      </c>
      <c r="C109" s="119" t="e">
        <f>'報告書（事業主控）記載用'!#REF!</f>
        <v>#REF!</v>
      </c>
      <c r="D109" s="119" t="e">
        <f>IF(E109&lt;&gt;"31 水力発電施設、ずい道等新設事業","",IF('報告書（事業主控）記載用'!#REF!=11,1,IF('報告書（事業主控）記載用'!#REF!=13,2,IF('報告書（事業主控）記載用'!#REF!=15,3,IF('報告書（事業主控）記載用'!#REF!=17,4,"")))))</f>
        <v>#REF!</v>
      </c>
      <c r="E109" s="119" t="e">
        <f>'報告書（事業主控）記載用'!#REF!</f>
        <v>#REF!</v>
      </c>
      <c r="F109" s="119" t="e">
        <f>'報告書（事業主控）記載用'!#REF!</f>
        <v>#REF!</v>
      </c>
      <c r="G109" s="119" t="e">
        <f>IF(OR(LEFT(E109,2)="31",LEFT(E109,2)="34",LEFT(E109,2)="36",LEFT(E109,2)="37"),VLOOKUP(E109,労務比率2,'報告書（事業主控）記載用'!#REF!,FALSE),VLOOKUP(E109,労務比率,'報告書（事業主控）記載用'!#REF!,FALSE))</f>
        <v>#REF!</v>
      </c>
      <c r="H109" s="119" t="e">
        <f>IF(OR(LEFT(E109,2)="31",LEFT(E109,2)="34",LEFT(E109,2)="36",LEFT(E109,2)="37"),VLOOKUP(E109,労務比率2,'報告書（事業主控）記載用'!#REF!+1,FALSE),VLOOKUP(E109,労務比率,'報告書（事業主控）記載用'!#REF!+1,FALSE))</f>
        <v>#REF!</v>
      </c>
      <c r="I109" s="119" t="e">
        <f>'報告書（事業主控）記載用'!#REF!</f>
        <v>#REF!</v>
      </c>
      <c r="J109" s="119" t="e">
        <f>'報告書（事業主控）記載用'!#REF!</f>
        <v>#REF!</v>
      </c>
      <c r="K109" s="119" t="e">
        <f>'報告書（事業主控）記載用'!#REF!</f>
        <v>#REF!</v>
      </c>
      <c r="L109" s="119">
        <f t="shared" si="13"/>
        <v>0</v>
      </c>
      <c r="M109" s="119">
        <f t="shared" si="11"/>
        <v>0</v>
      </c>
      <c r="N109" s="119" t="e">
        <f t="shared" si="14"/>
        <v>#REF!</v>
      </c>
      <c r="O109" s="119" t="e">
        <f t="shared" si="12"/>
        <v>#REF!</v>
      </c>
      <c r="R109" s="119" t="e">
        <f>IF(AND(J109=0,C109&gt;=設定シート!E$101,C109&lt;=設定シート!G$101),1,0)</f>
        <v>#REF!</v>
      </c>
    </row>
    <row r="110" spans="1:18" ht="15" customHeight="1">
      <c r="B110" s="119">
        <v>5</v>
      </c>
      <c r="C110" s="119" t="e">
        <f>'報告書（事業主控）記載用'!#REF!</f>
        <v>#REF!</v>
      </c>
      <c r="D110" s="119" t="e">
        <f>IF(E110&lt;&gt;"31 水力発電施設、ずい道等新設事業","",IF('報告書（事業主控）記載用'!#REF!=11,1,IF('報告書（事業主控）記載用'!#REF!=13,2,IF('報告書（事業主控）記載用'!#REF!=15,3,IF('報告書（事業主控）記載用'!#REF!=17,4,"")))))</f>
        <v>#REF!</v>
      </c>
      <c r="E110" s="119" t="e">
        <f>'報告書（事業主控）記載用'!#REF!</f>
        <v>#REF!</v>
      </c>
      <c r="F110" s="119" t="e">
        <f>'報告書（事業主控）記載用'!#REF!</f>
        <v>#REF!</v>
      </c>
      <c r="G110" s="119" t="e">
        <f>IF(OR(LEFT(E110,2)="31",LEFT(E110,2)="34",LEFT(E110,2)="36",LEFT(E110,2)="37"),VLOOKUP(E110,労務比率2,'報告書（事業主控）記載用'!#REF!,FALSE),VLOOKUP(E110,労務比率,'報告書（事業主控）記載用'!#REF!,FALSE))</f>
        <v>#REF!</v>
      </c>
      <c r="H110" s="119" t="e">
        <f>IF(OR(LEFT(E110,2)="31",LEFT(E110,2)="34",LEFT(E110,2)="36",LEFT(E110,2)="37"),VLOOKUP(E110,労務比率2,'報告書（事業主控）記載用'!#REF!+1,FALSE),VLOOKUP(E110,労務比率,'報告書（事業主控）記載用'!#REF!+1,FALSE))</f>
        <v>#REF!</v>
      </c>
      <c r="I110" s="119" t="e">
        <f>'報告書（事業主控）記載用'!#REF!</f>
        <v>#REF!</v>
      </c>
      <c r="J110" s="119" t="e">
        <f>'報告書（事業主控）記載用'!#REF!</f>
        <v>#REF!</v>
      </c>
      <c r="K110" s="119" t="e">
        <f>'報告書（事業主控）記載用'!#REF!</f>
        <v>#REF!</v>
      </c>
      <c r="L110" s="119">
        <f t="shared" si="13"/>
        <v>0</v>
      </c>
      <c r="M110" s="119">
        <f t="shared" si="11"/>
        <v>0</v>
      </c>
      <c r="N110" s="119" t="e">
        <f t="shared" si="14"/>
        <v>#REF!</v>
      </c>
      <c r="O110" s="119" t="e">
        <f t="shared" si="12"/>
        <v>#REF!</v>
      </c>
      <c r="R110" s="119" t="e">
        <f>IF(AND(J110=0,C110&gt;=設定シート!E$101,C110&lt;=設定シート!G$101),1,0)</f>
        <v>#REF!</v>
      </c>
    </row>
    <row r="111" spans="1:18" ht="15" customHeight="1">
      <c r="B111" s="119">
        <v>6</v>
      </c>
      <c r="C111" s="119" t="e">
        <f>'報告書（事業主控）記載用'!#REF!</f>
        <v>#REF!</v>
      </c>
      <c r="D111" s="119" t="e">
        <f>IF(E111&lt;&gt;"31 水力発電施設、ずい道等新設事業","",IF('報告書（事業主控）記載用'!#REF!=11,1,IF('報告書（事業主控）記載用'!#REF!=13,2,IF('報告書（事業主控）記載用'!#REF!=15,3,IF('報告書（事業主控）記載用'!#REF!=17,4,"")))))</f>
        <v>#REF!</v>
      </c>
      <c r="E111" s="119" t="e">
        <f>'報告書（事業主控）記載用'!#REF!</f>
        <v>#REF!</v>
      </c>
      <c r="F111" s="119" t="e">
        <f>'報告書（事業主控）記載用'!#REF!</f>
        <v>#REF!</v>
      </c>
      <c r="G111" s="119" t="e">
        <f>IF(OR(LEFT(E111,2)="31",LEFT(E111,2)="34",LEFT(E111,2)="36",LEFT(E111,2)="37"),VLOOKUP(E111,労務比率2,'報告書（事業主控）記載用'!#REF!,FALSE),VLOOKUP(E111,労務比率,'報告書（事業主控）記載用'!#REF!,FALSE))</f>
        <v>#REF!</v>
      </c>
      <c r="H111" s="119" t="e">
        <f>IF(OR(LEFT(E111,2)="31",LEFT(E111,2)="34",LEFT(E111,2)="36",LEFT(E111,2)="37"),VLOOKUP(E111,労務比率2,'報告書（事業主控）記載用'!#REF!+1,FALSE),VLOOKUP(E111,労務比率,'報告書（事業主控）記載用'!#REF!+1,FALSE))</f>
        <v>#REF!</v>
      </c>
      <c r="I111" s="119" t="e">
        <f>'報告書（事業主控）記載用'!#REF!</f>
        <v>#REF!</v>
      </c>
      <c r="J111" s="119" t="e">
        <f>'報告書（事業主控）記載用'!#REF!</f>
        <v>#REF!</v>
      </c>
      <c r="K111" s="119" t="e">
        <f>'報告書（事業主控）記載用'!#REF!</f>
        <v>#REF!</v>
      </c>
      <c r="L111" s="119">
        <f t="shared" si="13"/>
        <v>0</v>
      </c>
      <c r="M111" s="119">
        <f t="shared" si="11"/>
        <v>0</v>
      </c>
      <c r="N111" s="119" t="e">
        <f t="shared" si="14"/>
        <v>#REF!</v>
      </c>
      <c r="O111" s="119" t="e">
        <f t="shared" si="12"/>
        <v>#REF!</v>
      </c>
      <c r="R111" s="119" t="e">
        <f>IF(AND(J111=0,C111&gt;=設定シート!E$101,C111&lt;=設定シート!G$101),1,0)</f>
        <v>#REF!</v>
      </c>
    </row>
    <row r="112" spans="1:18" ht="15" customHeight="1">
      <c r="B112" s="119">
        <v>7</v>
      </c>
      <c r="C112" s="119" t="e">
        <f>'報告書（事業主控）記載用'!#REF!</f>
        <v>#REF!</v>
      </c>
      <c r="D112" s="119" t="e">
        <f>IF(E112&lt;&gt;"31 水力発電施設、ずい道等新設事業","",IF('報告書（事業主控）記載用'!#REF!=11,1,IF('報告書（事業主控）記載用'!#REF!=13,2,IF('報告書（事業主控）記載用'!#REF!=15,3,IF('報告書（事業主控）記載用'!#REF!=17,4,"")))))</f>
        <v>#REF!</v>
      </c>
      <c r="E112" s="119" t="e">
        <f>'報告書（事業主控）記載用'!#REF!</f>
        <v>#REF!</v>
      </c>
      <c r="F112" s="119" t="e">
        <f>'報告書（事業主控）記載用'!#REF!</f>
        <v>#REF!</v>
      </c>
      <c r="G112" s="119" t="e">
        <f>IF(OR(LEFT(E112,2)="31",LEFT(E112,2)="34",LEFT(E112,2)="36",LEFT(E112,2)="37"),VLOOKUP(E112,労務比率2,'報告書（事業主控）記載用'!#REF!,FALSE),VLOOKUP(E112,労務比率,'報告書（事業主控）記載用'!#REF!,FALSE))</f>
        <v>#REF!</v>
      </c>
      <c r="H112" s="119" t="e">
        <f>IF(OR(LEFT(E112,2)="31",LEFT(E112,2)="34",LEFT(E112,2)="36",LEFT(E112,2)="37"),VLOOKUP(E112,労務比率2,'報告書（事業主控）記載用'!#REF!+1,FALSE),VLOOKUP(E112,労務比率,'報告書（事業主控）記載用'!#REF!+1,FALSE))</f>
        <v>#REF!</v>
      </c>
      <c r="I112" s="119" t="e">
        <f>'報告書（事業主控）記載用'!#REF!</f>
        <v>#REF!</v>
      </c>
      <c r="J112" s="119" t="e">
        <f>'報告書（事業主控）記載用'!#REF!</f>
        <v>#REF!</v>
      </c>
      <c r="K112" s="119" t="e">
        <f>'報告書（事業主控）記載用'!#REF!</f>
        <v>#REF!</v>
      </c>
      <c r="L112" s="119">
        <f t="shared" si="13"/>
        <v>0</v>
      </c>
      <c r="M112" s="119">
        <f t="shared" si="11"/>
        <v>0</v>
      </c>
      <c r="N112" s="119" t="e">
        <f t="shared" si="14"/>
        <v>#REF!</v>
      </c>
      <c r="O112" s="119" t="e">
        <f t="shared" si="12"/>
        <v>#REF!</v>
      </c>
      <c r="R112" s="119" t="e">
        <f>IF(AND(J112=0,C112&gt;=設定シート!E$101,C112&lt;=設定シート!G$101),1,0)</f>
        <v>#REF!</v>
      </c>
    </row>
    <row r="113" spans="1:18" ht="15" customHeight="1">
      <c r="B113" s="119">
        <v>8</v>
      </c>
      <c r="C113" s="119" t="e">
        <f>'報告書（事業主控）記載用'!#REF!</f>
        <v>#REF!</v>
      </c>
      <c r="D113" s="119" t="e">
        <f>IF(E113&lt;&gt;"31 水力発電施設、ずい道等新設事業","",IF('報告書（事業主控）記載用'!#REF!=11,1,IF('報告書（事業主控）記載用'!#REF!=13,2,IF('報告書（事業主控）記載用'!#REF!=15,3,IF('報告書（事業主控）記載用'!#REF!=17,4,"")))))</f>
        <v>#REF!</v>
      </c>
      <c r="E113" s="119" t="e">
        <f>'報告書（事業主控）記載用'!#REF!</f>
        <v>#REF!</v>
      </c>
      <c r="F113" s="119" t="e">
        <f>'報告書（事業主控）記載用'!#REF!</f>
        <v>#REF!</v>
      </c>
      <c r="G113" s="119" t="e">
        <f>IF(OR(LEFT(E113,2)="31",LEFT(E113,2)="34",LEFT(E113,2)="36",LEFT(E113,2)="37"),VLOOKUP(E113,労務比率2,'報告書（事業主控）記載用'!#REF!,FALSE),VLOOKUP(E113,労務比率,'報告書（事業主控）記載用'!#REF!,FALSE))</f>
        <v>#REF!</v>
      </c>
      <c r="H113" s="119" t="e">
        <f>IF(OR(LEFT(E113,2)="31",LEFT(E113,2)="34",LEFT(E113,2)="36",LEFT(E113,2)="37"),VLOOKUP(E113,労務比率2,'報告書（事業主控）記載用'!#REF!+1,FALSE),VLOOKUP(E113,労務比率,'報告書（事業主控）記載用'!#REF!+1,FALSE))</f>
        <v>#REF!</v>
      </c>
      <c r="I113" s="119" t="e">
        <f>'報告書（事業主控）記載用'!#REF!</f>
        <v>#REF!</v>
      </c>
      <c r="J113" s="119" t="e">
        <f>'報告書（事業主控）記載用'!#REF!</f>
        <v>#REF!</v>
      </c>
      <c r="K113" s="119" t="e">
        <f>'報告書（事業主控）記載用'!#REF!</f>
        <v>#REF!</v>
      </c>
      <c r="L113" s="119">
        <f t="shared" si="13"/>
        <v>0</v>
      </c>
      <c r="M113" s="119">
        <f t="shared" si="11"/>
        <v>0</v>
      </c>
      <c r="N113" s="119" t="e">
        <f t="shared" si="14"/>
        <v>#REF!</v>
      </c>
      <c r="O113" s="119" t="e">
        <f t="shared" si="12"/>
        <v>#REF!</v>
      </c>
      <c r="R113" s="119" t="e">
        <f>IF(AND(J113=0,C113&gt;=設定シート!E$101,C113&lt;=設定シート!G$101),1,0)</f>
        <v>#REF!</v>
      </c>
    </row>
    <row r="114" spans="1:18" ht="15" customHeight="1">
      <c r="B114" s="119">
        <v>9</v>
      </c>
      <c r="C114" s="119" t="e">
        <f>'報告書（事業主控）記載用'!#REF!</f>
        <v>#REF!</v>
      </c>
      <c r="D114" s="119" t="e">
        <f>IF(E114&lt;&gt;"31 水力発電施設、ずい道等新設事業","",IF('報告書（事業主控）記載用'!#REF!=11,1,IF('報告書（事業主控）記載用'!#REF!=13,2,IF('報告書（事業主控）記載用'!#REF!=15,3,IF('報告書（事業主控）記載用'!#REF!=17,4,"")))))</f>
        <v>#REF!</v>
      </c>
      <c r="E114" s="119" t="e">
        <f>'報告書（事業主控）記載用'!#REF!</f>
        <v>#REF!</v>
      </c>
      <c r="F114" s="119" t="e">
        <f>'報告書（事業主控）記載用'!#REF!</f>
        <v>#REF!</v>
      </c>
      <c r="G114" s="119" t="e">
        <f>IF(OR(LEFT(E114,2)="31",LEFT(E114,2)="34",LEFT(E114,2)="36",LEFT(E114,2)="37"),VLOOKUP(E114,労務比率2,'報告書（事業主控）記載用'!#REF!,FALSE),VLOOKUP(E114,労務比率,'報告書（事業主控）記載用'!#REF!,FALSE))</f>
        <v>#REF!</v>
      </c>
      <c r="H114" s="119" t="e">
        <f>IF(OR(LEFT(E114,2)="31",LEFT(E114,2)="34",LEFT(E114,2)="36",LEFT(E114,2)="37"),VLOOKUP(E114,労務比率2,'報告書（事業主控）記載用'!#REF!+1,FALSE),VLOOKUP(E114,労務比率,'報告書（事業主控）記載用'!#REF!+1,FALSE))</f>
        <v>#REF!</v>
      </c>
      <c r="I114" s="119" t="e">
        <f>'報告書（事業主控）記載用'!#REF!</f>
        <v>#REF!</v>
      </c>
      <c r="J114" s="119" t="e">
        <f>'報告書（事業主控）記載用'!#REF!</f>
        <v>#REF!</v>
      </c>
      <c r="K114" s="119" t="e">
        <f>'報告書（事業主控）記載用'!#REF!</f>
        <v>#REF!</v>
      </c>
      <c r="L114" s="119">
        <f t="shared" si="13"/>
        <v>0</v>
      </c>
      <c r="M114" s="119">
        <f t="shared" si="11"/>
        <v>0</v>
      </c>
      <c r="N114" s="119" t="e">
        <f t="shared" si="14"/>
        <v>#REF!</v>
      </c>
      <c r="O114" s="119" t="e">
        <f t="shared" si="12"/>
        <v>#REF!</v>
      </c>
      <c r="R114" s="119" t="e">
        <f>IF(AND(J114=0,C114&gt;=設定シート!E$101,C114&lt;=設定シート!G$101),1,0)</f>
        <v>#REF!</v>
      </c>
    </row>
    <row r="115" spans="1:18" ht="15" customHeight="1">
      <c r="A115" s="119">
        <v>7</v>
      </c>
      <c r="B115" s="119">
        <v>1</v>
      </c>
      <c r="C115" s="119" t="e">
        <f>'報告書（事業主控）記載用'!#REF!</f>
        <v>#REF!</v>
      </c>
      <c r="D115" s="119" t="e">
        <f>IF(E115&lt;&gt;"31 水力発電施設、ずい道等新設事業","",IF('報告書（事業主控）記載用'!#REF!=11,1,IF('報告書（事業主控）記載用'!#REF!=13,2,IF('報告書（事業主控）記載用'!#REF!=15,3,IF('報告書（事業主控）記載用'!#REF!=17,4,"")))))</f>
        <v>#REF!</v>
      </c>
      <c r="E115" s="119" t="e">
        <f>'報告書（事業主控）記載用'!#REF!</f>
        <v>#REF!</v>
      </c>
      <c r="F115" s="119" t="e">
        <f>'報告書（事業主控）記載用'!#REF!</f>
        <v>#REF!</v>
      </c>
      <c r="G115" s="119" t="e">
        <f>IF(OR(LEFT(E115,2)="31",LEFT(E115,2)="34",LEFT(E115,2)="36",LEFT(E115,2)="37"),VLOOKUP(E115,労務比率2,'報告書（事業主控）記載用'!#REF!,FALSE),VLOOKUP(E115,労務比率,'報告書（事業主控）記載用'!#REF!,FALSE))</f>
        <v>#REF!</v>
      </c>
      <c r="H115" s="119" t="e">
        <f>IF(OR(LEFT(E115,2)="31",LEFT(E115,2)="34",LEFT(E115,2)="36",LEFT(E115,2)="37"),VLOOKUP(E115,労務比率2,'報告書（事業主控）記載用'!#REF!+1,FALSE),VLOOKUP(E115,労務比率,'報告書（事業主控）記載用'!#REF!+1,FALSE))</f>
        <v>#REF!</v>
      </c>
      <c r="I115" s="119" t="e">
        <f>'報告書（事業主控）記載用'!#REF!</f>
        <v>#REF!</v>
      </c>
      <c r="J115" s="119" t="e">
        <f>'報告書（事業主控）記載用'!#REF!</f>
        <v>#REF!</v>
      </c>
      <c r="K115" s="119" t="e">
        <f>'報告書（事業主控）記載用'!#REF!</f>
        <v>#REF!</v>
      </c>
      <c r="L115" s="119">
        <f t="shared" si="13"/>
        <v>0</v>
      </c>
      <c r="M115" s="119">
        <f t="shared" si="11"/>
        <v>0</v>
      </c>
      <c r="N115" s="119" t="e">
        <f t="shared" si="14"/>
        <v>#REF!</v>
      </c>
      <c r="O115" s="119" t="e">
        <f t="shared" si="12"/>
        <v>#REF!</v>
      </c>
      <c r="P115" s="119">
        <f>INT(SUMIF(O115:O123,0,I115:I123)*105/108)</f>
        <v>0</v>
      </c>
      <c r="Q115" s="119">
        <f>INT(P115*IF(COUNTIF(R115:R123,1)=0,0,SUMIF(R115:R123,1,G115:G123)/COUNTIF(R115:R123,1))/100)</f>
        <v>0</v>
      </c>
      <c r="R115" s="119" t="e">
        <f>IF(AND(J115=0,C115&gt;=設定シート!E$101,C115&lt;=設定シート!G$101),1,0)</f>
        <v>#REF!</v>
      </c>
    </row>
    <row r="116" spans="1:18" ht="15" customHeight="1">
      <c r="B116" s="119">
        <v>2</v>
      </c>
      <c r="C116" s="119" t="e">
        <f>'報告書（事業主控）記載用'!#REF!</f>
        <v>#REF!</v>
      </c>
      <c r="D116" s="119" t="e">
        <f>IF(E116&lt;&gt;"31 水力発電施設、ずい道等新設事業","",IF('報告書（事業主控）記載用'!#REF!=11,1,IF('報告書（事業主控）記載用'!#REF!=13,2,IF('報告書（事業主控）記載用'!#REF!=15,3,IF('報告書（事業主控）記載用'!#REF!=17,4,"")))))</f>
        <v>#REF!</v>
      </c>
      <c r="E116" s="119" t="e">
        <f>'報告書（事業主控）記載用'!#REF!</f>
        <v>#REF!</v>
      </c>
      <c r="F116" s="119" t="e">
        <f>'報告書（事業主控）記載用'!#REF!</f>
        <v>#REF!</v>
      </c>
      <c r="G116" s="119" t="e">
        <f>IF(OR(LEFT(E116,2)="31",LEFT(E116,2)="34",LEFT(E116,2)="36",LEFT(E116,2)="37"),VLOOKUP(E116,労務比率2,'報告書（事業主控）記載用'!#REF!,FALSE),VLOOKUP(E116,労務比率,'報告書（事業主控）記載用'!#REF!,FALSE))</f>
        <v>#REF!</v>
      </c>
      <c r="H116" s="119" t="e">
        <f>IF(OR(LEFT(E116,2)="31",LEFT(E116,2)="34",LEFT(E116,2)="36",LEFT(E116,2)="37"),VLOOKUP(E116,労務比率2,'報告書（事業主控）記載用'!#REF!+1,FALSE),VLOOKUP(E116,労務比率,'報告書（事業主控）記載用'!#REF!+1,FALSE))</f>
        <v>#REF!</v>
      </c>
      <c r="I116" s="119" t="e">
        <f>'報告書（事業主控）記載用'!#REF!</f>
        <v>#REF!</v>
      </c>
      <c r="J116" s="119" t="e">
        <f>'報告書（事業主控）記載用'!#REF!</f>
        <v>#REF!</v>
      </c>
      <c r="K116" s="119" t="e">
        <f>'報告書（事業主控）記載用'!#REF!</f>
        <v>#REF!</v>
      </c>
      <c r="L116" s="119">
        <f t="shared" si="13"/>
        <v>0</v>
      </c>
      <c r="M116" s="119">
        <f t="shared" si="11"/>
        <v>0</v>
      </c>
      <c r="N116" s="119" t="e">
        <f t="shared" si="14"/>
        <v>#REF!</v>
      </c>
      <c r="O116" s="119" t="e">
        <f t="shared" si="12"/>
        <v>#REF!</v>
      </c>
      <c r="R116" s="119" t="e">
        <f>IF(AND(J116=0,C116&gt;=設定シート!E$101,C116&lt;=設定シート!G$101),1,0)</f>
        <v>#REF!</v>
      </c>
    </row>
    <row r="117" spans="1:18" ht="15" customHeight="1">
      <c r="B117" s="119">
        <v>3</v>
      </c>
      <c r="C117" s="119" t="e">
        <f>'報告書（事業主控）記載用'!#REF!</f>
        <v>#REF!</v>
      </c>
      <c r="D117" s="119" t="e">
        <f>IF(E117&lt;&gt;"31 水力発電施設、ずい道等新設事業","",IF('報告書（事業主控）記載用'!#REF!=11,1,IF('報告書（事業主控）記載用'!#REF!=13,2,IF('報告書（事業主控）記載用'!#REF!=15,3,IF('報告書（事業主控）記載用'!#REF!=17,4,"")))))</f>
        <v>#REF!</v>
      </c>
      <c r="E117" s="119" t="e">
        <f>'報告書（事業主控）記載用'!#REF!</f>
        <v>#REF!</v>
      </c>
      <c r="F117" s="119" t="e">
        <f>'報告書（事業主控）記載用'!#REF!</f>
        <v>#REF!</v>
      </c>
      <c r="G117" s="119" t="e">
        <f>IF(OR(LEFT(E117,2)="31",LEFT(E117,2)="34",LEFT(E117,2)="36",LEFT(E117,2)="37"),VLOOKUP(E117,労務比率2,'報告書（事業主控）記載用'!#REF!,FALSE),VLOOKUP(E117,労務比率,'報告書（事業主控）記載用'!#REF!,FALSE))</f>
        <v>#REF!</v>
      </c>
      <c r="H117" s="119" t="e">
        <f>IF(OR(LEFT(E117,2)="31",LEFT(E117,2)="34",LEFT(E117,2)="36",LEFT(E117,2)="37"),VLOOKUP(E117,労務比率2,'報告書（事業主控）記載用'!#REF!+1,FALSE),VLOOKUP(E117,労務比率,'報告書（事業主控）記載用'!#REF!+1,FALSE))</f>
        <v>#REF!</v>
      </c>
      <c r="I117" s="119" t="e">
        <f>'報告書（事業主控）記載用'!#REF!</f>
        <v>#REF!</v>
      </c>
      <c r="J117" s="119" t="e">
        <f>'報告書（事業主控）記載用'!#REF!</f>
        <v>#REF!</v>
      </c>
      <c r="K117" s="119" t="e">
        <f>'報告書（事業主控）記載用'!#REF!</f>
        <v>#REF!</v>
      </c>
      <c r="L117" s="119">
        <f t="shared" si="13"/>
        <v>0</v>
      </c>
      <c r="M117" s="119">
        <f t="shared" si="11"/>
        <v>0</v>
      </c>
      <c r="N117" s="119" t="e">
        <f t="shared" si="14"/>
        <v>#REF!</v>
      </c>
      <c r="O117" s="119" t="e">
        <f t="shared" si="12"/>
        <v>#REF!</v>
      </c>
      <c r="R117" s="119" t="e">
        <f>IF(AND(J117=0,C117&gt;=設定シート!E$101,C117&lt;=設定シート!G$101),1,0)</f>
        <v>#REF!</v>
      </c>
    </row>
    <row r="118" spans="1:18" ht="15" customHeight="1">
      <c r="B118" s="119">
        <v>4</v>
      </c>
      <c r="C118" s="119" t="e">
        <f>'報告書（事業主控）記載用'!#REF!</f>
        <v>#REF!</v>
      </c>
      <c r="D118" s="119" t="e">
        <f>IF(E118&lt;&gt;"31 水力発電施設、ずい道等新設事業","",IF('報告書（事業主控）記載用'!#REF!=11,1,IF('報告書（事業主控）記載用'!#REF!=13,2,IF('報告書（事業主控）記載用'!#REF!=15,3,IF('報告書（事業主控）記載用'!#REF!=17,4,"")))))</f>
        <v>#REF!</v>
      </c>
      <c r="E118" s="119" t="e">
        <f>'報告書（事業主控）記載用'!#REF!</f>
        <v>#REF!</v>
      </c>
      <c r="F118" s="119" t="e">
        <f>'報告書（事業主控）記載用'!#REF!</f>
        <v>#REF!</v>
      </c>
      <c r="G118" s="119" t="e">
        <f>IF(OR(LEFT(E118,2)="31",LEFT(E118,2)="34",LEFT(E118,2)="36",LEFT(E118,2)="37"),VLOOKUP(E118,労務比率2,'報告書（事業主控）記載用'!#REF!,FALSE),VLOOKUP(E118,労務比率,'報告書（事業主控）記載用'!#REF!,FALSE))</f>
        <v>#REF!</v>
      </c>
      <c r="H118" s="119" t="e">
        <f>IF(OR(LEFT(E118,2)="31",LEFT(E118,2)="34",LEFT(E118,2)="36",LEFT(E118,2)="37"),VLOOKUP(E118,労務比率2,'報告書（事業主控）記載用'!#REF!+1,FALSE),VLOOKUP(E118,労務比率,'報告書（事業主控）記載用'!#REF!+1,FALSE))</f>
        <v>#REF!</v>
      </c>
      <c r="I118" s="119" t="e">
        <f>'報告書（事業主控）記載用'!#REF!</f>
        <v>#REF!</v>
      </c>
      <c r="J118" s="119" t="e">
        <f>'報告書（事業主控）記載用'!#REF!</f>
        <v>#REF!</v>
      </c>
      <c r="K118" s="119" t="e">
        <f>'報告書（事業主控）記載用'!#REF!</f>
        <v>#REF!</v>
      </c>
      <c r="L118" s="119">
        <f t="shared" si="13"/>
        <v>0</v>
      </c>
      <c r="M118" s="119">
        <f t="shared" si="11"/>
        <v>0</v>
      </c>
      <c r="N118" s="119" t="e">
        <f t="shared" si="14"/>
        <v>#REF!</v>
      </c>
      <c r="O118" s="119" t="e">
        <f t="shared" si="12"/>
        <v>#REF!</v>
      </c>
      <c r="R118" s="119" t="e">
        <f>IF(AND(J118=0,C118&gt;=設定シート!E$101,C118&lt;=設定シート!G$101),1,0)</f>
        <v>#REF!</v>
      </c>
    </row>
    <row r="119" spans="1:18" ht="15" customHeight="1">
      <c r="B119" s="119">
        <v>5</v>
      </c>
      <c r="C119" s="119" t="e">
        <f>'報告書（事業主控）記載用'!#REF!</f>
        <v>#REF!</v>
      </c>
      <c r="D119" s="119" t="e">
        <f>IF(E119&lt;&gt;"31 水力発電施設、ずい道等新設事業","",IF('報告書（事業主控）記載用'!#REF!=11,1,IF('報告書（事業主控）記載用'!#REF!=13,2,IF('報告書（事業主控）記載用'!#REF!=15,3,IF('報告書（事業主控）記載用'!#REF!=17,4,"")))))</f>
        <v>#REF!</v>
      </c>
      <c r="E119" s="119" t="e">
        <f>'報告書（事業主控）記載用'!#REF!</f>
        <v>#REF!</v>
      </c>
      <c r="F119" s="119" t="e">
        <f>'報告書（事業主控）記載用'!#REF!</f>
        <v>#REF!</v>
      </c>
      <c r="G119" s="119" t="e">
        <f>IF(OR(LEFT(E119,2)="31",LEFT(E119,2)="34",LEFT(E119,2)="36",LEFT(E119,2)="37"),VLOOKUP(E119,労務比率2,'報告書（事業主控）記載用'!#REF!,FALSE),VLOOKUP(E119,労務比率,'報告書（事業主控）記載用'!#REF!,FALSE))</f>
        <v>#REF!</v>
      </c>
      <c r="H119" s="119" t="e">
        <f>IF(OR(LEFT(E119,2)="31",LEFT(E119,2)="34",LEFT(E119,2)="36",LEFT(E119,2)="37"),VLOOKUP(E119,労務比率2,'報告書（事業主控）記載用'!#REF!+1,FALSE),VLOOKUP(E119,労務比率,'報告書（事業主控）記載用'!#REF!+1,FALSE))</f>
        <v>#REF!</v>
      </c>
      <c r="I119" s="119" t="e">
        <f>'報告書（事業主控）記載用'!#REF!</f>
        <v>#REF!</v>
      </c>
      <c r="J119" s="119" t="e">
        <f>'報告書（事業主控）記載用'!#REF!</f>
        <v>#REF!</v>
      </c>
      <c r="K119" s="119" t="e">
        <f>'報告書（事業主控）記載用'!#REF!</f>
        <v>#REF!</v>
      </c>
      <c r="L119" s="119">
        <f t="shared" si="13"/>
        <v>0</v>
      </c>
      <c r="M119" s="119">
        <f t="shared" si="11"/>
        <v>0</v>
      </c>
      <c r="N119" s="119" t="e">
        <f t="shared" si="14"/>
        <v>#REF!</v>
      </c>
      <c r="O119" s="119" t="e">
        <f t="shared" si="12"/>
        <v>#REF!</v>
      </c>
      <c r="R119" s="119" t="e">
        <f>IF(AND(J119=0,C119&gt;=設定シート!E$101,C119&lt;=設定シート!G$101),1,0)</f>
        <v>#REF!</v>
      </c>
    </row>
    <row r="120" spans="1:18" ht="15" customHeight="1">
      <c r="B120" s="119">
        <v>6</v>
      </c>
      <c r="C120" s="119" t="e">
        <f>'報告書（事業主控）記載用'!#REF!</f>
        <v>#REF!</v>
      </c>
      <c r="D120" s="119" t="e">
        <f>IF(E120&lt;&gt;"31 水力発電施設、ずい道等新設事業","",IF('報告書（事業主控）記載用'!#REF!=11,1,IF('報告書（事業主控）記載用'!#REF!=13,2,IF('報告書（事業主控）記載用'!#REF!=15,3,IF('報告書（事業主控）記載用'!#REF!=17,4,"")))))</f>
        <v>#REF!</v>
      </c>
      <c r="E120" s="119" t="e">
        <f>'報告書（事業主控）記載用'!#REF!</f>
        <v>#REF!</v>
      </c>
      <c r="F120" s="119" t="e">
        <f>'報告書（事業主控）記載用'!#REF!</f>
        <v>#REF!</v>
      </c>
      <c r="G120" s="119" t="e">
        <f>IF(OR(LEFT(E120,2)="31",LEFT(E120,2)="34",LEFT(E120,2)="36",LEFT(E120,2)="37"),VLOOKUP(E120,労務比率2,'報告書（事業主控）記載用'!#REF!,FALSE),VLOOKUP(E120,労務比率,'報告書（事業主控）記載用'!#REF!,FALSE))</f>
        <v>#REF!</v>
      </c>
      <c r="H120" s="119" t="e">
        <f>IF(OR(LEFT(E120,2)="31",LEFT(E120,2)="34",LEFT(E120,2)="36",LEFT(E120,2)="37"),VLOOKUP(E120,労務比率2,'報告書（事業主控）記載用'!#REF!+1,FALSE),VLOOKUP(E120,労務比率,'報告書（事業主控）記載用'!#REF!+1,FALSE))</f>
        <v>#REF!</v>
      </c>
      <c r="I120" s="119" t="e">
        <f>'報告書（事業主控）記載用'!#REF!</f>
        <v>#REF!</v>
      </c>
      <c r="J120" s="119" t="e">
        <f>'報告書（事業主控）記載用'!#REF!</f>
        <v>#REF!</v>
      </c>
      <c r="K120" s="119" t="e">
        <f>'報告書（事業主控）記載用'!#REF!</f>
        <v>#REF!</v>
      </c>
      <c r="L120" s="119">
        <f t="shared" si="13"/>
        <v>0</v>
      </c>
      <c r="M120" s="119">
        <f t="shared" si="11"/>
        <v>0</v>
      </c>
      <c r="N120" s="119" t="e">
        <f t="shared" si="14"/>
        <v>#REF!</v>
      </c>
      <c r="O120" s="119" t="e">
        <f t="shared" si="12"/>
        <v>#REF!</v>
      </c>
      <c r="R120" s="119" t="e">
        <f>IF(AND(J120=0,C120&gt;=設定シート!E$101,C120&lt;=設定シート!G$101),1,0)</f>
        <v>#REF!</v>
      </c>
    </row>
    <row r="121" spans="1:18" ht="15" customHeight="1">
      <c r="B121" s="119">
        <v>7</v>
      </c>
      <c r="C121" s="119" t="e">
        <f>'報告書（事業主控）記載用'!#REF!</f>
        <v>#REF!</v>
      </c>
      <c r="D121" s="119" t="e">
        <f>IF(E121&lt;&gt;"31 水力発電施設、ずい道等新設事業","",IF('報告書（事業主控）記載用'!#REF!=11,1,IF('報告書（事業主控）記載用'!#REF!=13,2,IF('報告書（事業主控）記載用'!#REF!=15,3,IF('報告書（事業主控）記載用'!#REF!=17,4,"")))))</f>
        <v>#REF!</v>
      </c>
      <c r="E121" s="119" t="e">
        <f>'報告書（事業主控）記載用'!#REF!</f>
        <v>#REF!</v>
      </c>
      <c r="F121" s="119" t="e">
        <f>'報告書（事業主控）記載用'!#REF!</f>
        <v>#REF!</v>
      </c>
      <c r="G121" s="119" t="e">
        <f>IF(OR(LEFT(E121,2)="31",LEFT(E121,2)="34",LEFT(E121,2)="36",LEFT(E121,2)="37"),VLOOKUP(E121,労務比率2,'報告書（事業主控）記載用'!#REF!,FALSE),VLOOKUP(E121,労務比率,'報告書（事業主控）記載用'!#REF!,FALSE))</f>
        <v>#REF!</v>
      </c>
      <c r="H121" s="119" t="e">
        <f>IF(OR(LEFT(E121,2)="31",LEFT(E121,2)="34",LEFT(E121,2)="36",LEFT(E121,2)="37"),VLOOKUP(E121,労務比率2,'報告書（事業主控）記載用'!#REF!+1,FALSE),VLOOKUP(E121,労務比率,'報告書（事業主控）記載用'!#REF!+1,FALSE))</f>
        <v>#REF!</v>
      </c>
      <c r="I121" s="119" t="e">
        <f>'報告書（事業主控）記載用'!#REF!</f>
        <v>#REF!</v>
      </c>
      <c r="J121" s="119" t="e">
        <f>'報告書（事業主控）記載用'!#REF!</f>
        <v>#REF!</v>
      </c>
      <c r="K121" s="119" t="e">
        <f>'報告書（事業主控）記載用'!#REF!</f>
        <v>#REF!</v>
      </c>
      <c r="L121" s="119">
        <f t="shared" si="13"/>
        <v>0</v>
      </c>
      <c r="M121" s="119">
        <f t="shared" si="11"/>
        <v>0</v>
      </c>
      <c r="N121" s="119" t="e">
        <f t="shared" si="14"/>
        <v>#REF!</v>
      </c>
      <c r="O121" s="119" t="e">
        <f t="shared" si="12"/>
        <v>#REF!</v>
      </c>
      <c r="R121" s="119" t="e">
        <f>IF(AND(J121=0,C121&gt;=設定シート!E$101,C121&lt;=設定シート!G$101),1,0)</f>
        <v>#REF!</v>
      </c>
    </row>
    <row r="122" spans="1:18" ht="15" customHeight="1">
      <c r="B122" s="119">
        <v>8</v>
      </c>
      <c r="C122" s="119" t="e">
        <f>'報告書（事業主控）記載用'!#REF!</f>
        <v>#REF!</v>
      </c>
      <c r="D122" s="119" t="e">
        <f>IF(E122&lt;&gt;"31 水力発電施設、ずい道等新設事業","",IF('報告書（事業主控）記載用'!#REF!=11,1,IF('報告書（事業主控）記載用'!#REF!=13,2,IF('報告書（事業主控）記載用'!#REF!=15,3,IF('報告書（事業主控）記載用'!#REF!=17,4,"")))))</f>
        <v>#REF!</v>
      </c>
      <c r="E122" s="119" t="e">
        <f>'報告書（事業主控）記載用'!#REF!</f>
        <v>#REF!</v>
      </c>
      <c r="F122" s="119" t="e">
        <f>'報告書（事業主控）記載用'!#REF!</f>
        <v>#REF!</v>
      </c>
      <c r="G122" s="119" t="e">
        <f>IF(OR(LEFT(E122,2)="31",LEFT(E122,2)="34",LEFT(E122,2)="36",LEFT(E122,2)="37"),VLOOKUP(E122,労務比率2,'報告書（事業主控）記載用'!#REF!,FALSE),VLOOKUP(E122,労務比率,'報告書（事業主控）記載用'!#REF!,FALSE))</f>
        <v>#REF!</v>
      </c>
      <c r="H122" s="119" t="e">
        <f>IF(OR(LEFT(E122,2)="31",LEFT(E122,2)="34",LEFT(E122,2)="36",LEFT(E122,2)="37"),VLOOKUP(E122,労務比率2,'報告書（事業主控）記載用'!#REF!+1,FALSE),VLOOKUP(E122,労務比率,'報告書（事業主控）記載用'!#REF!+1,FALSE))</f>
        <v>#REF!</v>
      </c>
      <c r="I122" s="119" t="e">
        <f>'報告書（事業主控）記載用'!#REF!</f>
        <v>#REF!</v>
      </c>
      <c r="J122" s="119" t="e">
        <f>'報告書（事業主控）記載用'!#REF!</f>
        <v>#REF!</v>
      </c>
      <c r="K122" s="119" t="e">
        <f>'報告書（事業主控）記載用'!#REF!</f>
        <v>#REF!</v>
      </c>
      <c r="L122" s="119">
        <f t="shared" si="13"/>
        <v>0</v>
      </c>
      <c r="M122" s="119">
        <f t="shared" si="11"/>
        <v>0</v>
      </c>
      <c r="N122" s="119" t="e">
        <f t="shared" si="14"/>
        <v>#REF!</v>
      </c>
      <c r="O122" s="119" t="e">
        <f t="shared" si="12"/>
        <v>#REF!</v>
      </c>
      <c r="R122" s="119" t="e">
        <f>IF(AND(J122=0,C122&gt;=設定シート!E$101,C122&lt;=設定シート!G$101),1,0)</f>
        <v>#REF!</v>
      </c>
    </row>
    <row r="123" spans="1:18" ht="15" customHeight="1">
      <c r="B123" s="119">
        <v>9</v>
      </c>
      <c r="C123" s="119" t="e">
        <f>'報告書（事業主控）記載用'!#REF!</f>
        <v>#REF!</v>
      </c>
      <c r="D123" s="119" t="e">
        <f>IF(E123&lt;&gt;"31 水力発電施設、ずい道等新設事業","",IF('報告書（事業主控）記載用'!#REF!=11,1,IF('報告書（事業主控）記載用'!#REF!=13,2,IF('報告書（事業主控）記載用'!#REF!=15,3,IF('報告書（事業主控）記載用'!#REF!=17,4,"")))))</f>
        <v>#REF!</v>
      </c>
      <c r="E123" s="119" t="e">
        <f>'報告書（事業主控）記載用'!#REF!</f>
        <v>#REF!</v>
      </c>
      <c r="F123" s="119" t="e">
        <f>'報告書（事業主控）記載用'!#REF!</f>
        <v>#REF!</v>
      </c>
      <c r="G123" s="119" t="e">
        <f>IF(OR(LEFT(E123,2)="31",LEFT(E123,2)="34",LEFT(E123,2)="36",LEFT(E123,2)="37"),VLOOKUP(E123,労務比率2,'報告書（事業主控）記載用'!#REF!,FALSE),VLOOKUP(E123,労務比率,'報告書（事業主控）記載用'!#REF!,FALSE))</f>
        <v>#REF!</v>
      </c>
      <c r="H123" s="119" t="e">
        <f>IF(OR(LEFT(E123,2)="31",LEFT(E123,2)="34",LEFT(E123,2)="36",LEFT(E123,2)="37"),VLOOKUP(E123,労務比率2,'報告書（事業主控）記載用'!#REF!+1,FALSE),VLOOKUP(E123,労務比率,'報告書（事業主控）記載用'!#REF!+1,FALSE))</f>
        <v>#REF!</v>
      </c>
      <c r="I123" s="119" t="e">
        <f>'報告書（事業主控）記載用'!#REF!</f>
        <v>#REF!</v>
      </c>
      <c r="J123" s="119" t="e">
        <f>'報告書（事業主控）記載用'!#REF!</f>
        <v>#REF!</v>
      </c>
      <c r="K123" s="119" t="e">
        <f>'報告書（事業主控）記載用'!#REF!</f>
        <v>#REF!</v>
      </c>
      <c r="L123" s="119">
        <f t="shared" si="13"/>
        <v>0</v>
      </c>
      <c r="M123" s="119">
        <f t="shared" si="11"/>
        <v>0</v>
      </c>
      <c r="N123" s="119" t="e">
        <f t="shared" si="14"/>
        <v>#REF!</v>
      </c>
      <c r="O123" s="119" t="e">
        <f t="shared" si="12"/>
        <v>#REF!</v>
      </c>
      <c r="R123" s="119" t="e">
        <f>IF(AND(J123=0,C123&gt;=設定シート!E$101,C123&lt;=設定シート!G$101),1,0)</f>
        <v>#REF!</v>
      </c>
    </row>
    <row r="124" spans="1:18" ht="15" customHeight="1">
      <c r="A124" s="119">
        <v>8</v>
      </c>
      <c r="B124" s="119">
        <v>1</v>
      </c>
      <c r="C124" s="119" t="e">
        <f>'報告書（事業主控）記載用'!#REF!</f>
        <v>#REF!</v>
      </c>
      <c r="D124" s="119" t="e">
        <f>IF(E124&lt;&gt;"31 水力発電施設、ずい道等新設事業","",IF('報告書（事業主控）記載用'!#REF!=11,1,IF('報告書（事業主控）記載用'!#REF!=13,2,IF('報告書（事業主控）記載用'!#REF!=15,3,IF('報告書（事業主控）記載用'!#REF!=17,4,"")))))</f>
        <v>#REF!</v>
      </c>
      <c r="E124" s="119" t="e">
        <f>'報告書（事業主控）記載用'!#REF!</f>
        <v>#REF!</v>
      </c>
      <c r="F124" s="119" t="e">
        <f>'報告書（事業主控）記載用'!#REF!</f>
        <v>#REF!</v>
      </c>
      <c r="G124" s="119" t="e">
        <f>IF(OR(LEFT(E124,2)="31",LEFT(E124,2)="34",LEFT(E124,2)="36",LEFT(E124,2)="37"),VLOOKUP(E124,労務比率2,'報告書（事業主控）記載用'!#REF!,FALSE),VLOOKUP(E124,労務比率,'報告書（事業主控）記載用'!#REF!,FALSE))</f>
        <v>#REF!</v>
      </c>
      <c r="H124" s="119" t="e">
        <f>IF(OR(LEFT(E124,2)="31",LEFT(E124,2)="34",LEFT(E124,2)="36",LEFT(E124,2)="37"),VLOOKUP(E124,労務比率2,'報告書（事業主控）記載用'!#REF!+1,FALSE),VLOOKUP(E124,労務比率,'報告書（事業主控）記載用'!#REF!+1,FALSE))</f>
        <v>#REF!</v>
      </c>
      <c r="I124" s="119" t="e">
        <f>'報告書（事業主控）記載用'!#REF!</f>
        <v>#REF!</v>
      </c>
      <c r="J124" s="119" t="e">
        <f>'報告書（事業主控）記載用'!#REF!</f>
        <v>#REF!</v>
      </c>
      <c r="K124" s="119" t="e">
        <f>'報告書（事業主控）記載用'!#REF!</f>
        <v>#REF!</v>
      </c>
      <c r="L124" s="119">
        <f t="shared" si="13"/>
        <v>0</v>
      </c>
      <c r="M124" s="119">
        <f t="shared" si="11"/>
        <v>0</v>
      </c>
      <c r="N124" s="119" t="e">
        <f t="shared" si="14"/>
        <v>#REF!</v>
      </c>
      <c r="O124" s="119" t="e">
        <f t="shared" si="12"/>
        <v>#REF!</v>
      </c>
      <c r="P124" s="119">
        <f>INT(SUMIF(O124:O132,0,I124:I132)*105/108)</f>
        <v>0</v>
      </c>
      <c r="Q124" s="119">
        <f>INT(P124*IF(COUNTIF(R124:R132,1)=0,0,SUMIF(R124:R132,1,G124:G132)/COUNTIF(R124:R132,1))/100)</f>
        <v>0</v>
      </c>
      <c r="R124" s="119" t="e">
        <f>IF(AND(J124=0,C124&gt;=設定シート!E$101,C124&lt;=設定シート!G$101),1,0)</f>
        <v>#REF!</v>
      </c>
    </row>
    <row r="125" spans="1:18" ht="15" customHeight="1">
      <c r="B125" s="119">
        <v>2</v>
      </c>
      <c r="C125" s="119" t="e">
        <f>'報告書（事業主控）記載用'!#REF!</f>
        <v>#REF!</v>
      </c>
      <c r="D125" s="119" t="e">
        <f>IF(E125&lt;&gt;"31 水力発電施設、ずい道等新設事業","",IF('報告書（事業主控）記載用'!#REF!=11,1,IF('報告書（事業主控）記載用'!#REF!=13,2,IF('報告書（事業主控）記載用'!#REF!=15,3,IF('報告書（事業主控）記載用'!#REF!=17,4,"")))))</f>
        <v>#REF!</v>
      </c>
      <c r="E125" s="119" t="e">
        <f>'報告書（事業主控）記載用'!#REF!</f>
        <v>#REF!</v>
      </c>
      <c r="F125" s="119" t="e">
        <f>'報告書（事業主控）記載用'!#REF!</f>
        <v>#REF!</v>
      </c>
      <c r="G125" s="119" t="e">
        <f>IF(OR(LEFT(E125,2)="31",LEFT(E125,2)="34",LEFT(E125,2)="36",LEFT(E125,2)="37"),VLOOKUP(E125,労務比率2,'報告書（事業主控）記載用'!#REF!,FALSE),VLOOKUP(E125,労務比率,'報告書（事業主控）記載用'!#REF!,FALSE))</f>
        <v>#REF!</v>
      </c>
      <c r="H125" s="119" t="e">
        <f>IF(OR(LEFT(E125,2)="31",LEFT(E125,2)="34",LEFT(E125,2)="36",LEFT(E125,2)="37"),VLOOKUP(E125,労務比率2,'報告書（事業主控）記載用'!#REF!+1,FALSE),VLOOKUP(E125,労務比率,'報告書（事業主控）記載用'!#REF!+1,FALSE))</f>
        <v>#REF!</v>
      </c>
      <c r="I125" s="119" t="e">
        <f>'報告書（事業主控）記載用'!#REF!</f>
        <v>#REF!</v>
      </c>
      <c r="J125" s="119" t="e">
        <f>'報告書（事業主控）記載用'!#REF!</f>
        <v>#REF!</v>
      </c>
      <c r="K125" s="119" t="e">
        <f>'報告書（事業主控）記載用'!#REF!</f>
        <v>#REF!</v>
      </c>
      <c r="L125" s="119">
        <f t="shared" si="13"/>
        <v>0</v>
      </c>
      <c r="M125" s="119">
        <f t="shared" si="11"/>
        <v>0</v>
      </c>
      <c r="N125" s="119" t="e">
        <f t="shared" si="14"/>
        <v>#REF!</v>
      </c>
      <c r="O125" s="119" t="e">
        <f t="shared" si="12"/>
        <v>#REF!</v>
      </c>
      <c r="R125" s="119" t="e">
        <f>IF(AND(J125=0,C125&gt;=設定シート!E$101,C125&lt;=設定シート!G$101),1,0)</f>
        <v>#REF!</v>
      </c>
    </row>
    <row r="126" spans="1:18" ht="15" customHeight="1">
      <c r="B126" s="119">
        <v>3</v>
      </c>
      <c r="C126" s="119" t="e">
        <f>'報告書（事業主控）記載用'!#REF!</f>
        <v>#REF!</v>
      </c>
      <c r="D126" s="119" t="e">
        <f>IF(E126&lt;&gt;"31 水力発電施設、ずい道等新設事業","",IF('報告書（事業主控）記載用'!#REF!=11,1,IF('報告書（事業主控）記載用'!#REF!=13,2,IF('報告書（事業主控）記載用'!#REF!=15,3,IF('報告書（事業主控）記載用'!#REF!=17,4,"")))))</f>
        <v>#REF!</v>
      </c>
      <c r="E126" s="119" t="e">
        <f>'報告書（事業主控）記載用'!#REF!</f>
        <v>#REF!</v>
      </c>
      <c r="F126" s="119" t="e">
        <f>'報告書（事業主控）記載用'!#REF!</f>
        <v>#REF!</v>
      </c>
      <c r="G126" s="119" t="e">
        <f>IF(OR(LEFT(E126,2)="31",LEFT(E126,2)="34",LEFT(E126,2)="36",LEFT(E126,2)="37"),VLOOKUP(E126,労務比率2,'報告書（事業主控）記載用'!#REF!,FALSE),VLOOKUP(E126,労務比率,'報告書（事業主控）記載用'!#REF!,FALSE))</f>
        <v>#REF!</v>
      </c>
      <c r="H126" s="119" t="e">
        <f>IF(OR(LEFT(E126,2)="31",LEFT(E126,2)="34",LEFT(E126,2)="36",LEFT(E126,2)="37"),VLOOKUP(E126,労務比率2,'報告書（事業主控）記載用'!#REF!+1,FALSE),VLOOKUP(E126,労務比率,'報告書（事業主控）記載用'!#REF!+1,FALSE))</f>
        <v>#REF!</v>
      </c>
      <c r="I126" s="119" t="e">
        <f>'報告書（事業主控）記載用'!#REF!</f>
        <v>#REF!</v>
      </c>
      <c r="J126" s="119" t="e">
        <f>'報告書（事業主控）記載用'!#REF!</f>
        <v>#REF!</v>
      </c>
      <c r="K126" s="119" t="e">
        <f>'報告書（事業主控）記載用'!#REF!</f>
        <v>#REF!</v>
      </c>
      <c r="L126" s="119">
        <f t="shared" si="13"/>
        <v>0</v>
      </c>
      <c r="M126" s="119">
        <f t="shared" si="11"/>
        <v>0</v>
      </c>
      <c r="N126" s="119" t="e">
        <f t="shared" si="14"/>
        <v>#REF!</v>
      </c>
      <c r="O126" s="119" t="e">
        <f t="shared" si="12"/>
        <v>#REF!</v>
      </c>
      <c r="R126" s="119" t="e">
        <f>IF(AND(J126=0,C126&gt;=設定シート!E$101,C126&lt;=設定シート!G$101),1,0)</f>
        <v>#REF!</v>
      </c>
    </row>
    <row r="127" spans="1:18" ht="15" customHeight="1">
      <c r="B127" s="119">
        <v>4</v>
      </c>
      <c r="C127" s="119" t="e">
        <f>'報告書（事業主控）記載用'!#REF!</f>
        <v>#REF!</v>
      </c>
      <c r="D127" s="119" t="e">
        <f>IF(E127&lt;&gt;"31 水力発電施設、ずい道等新設事業","",IF('報告書（事業主控）記載用'!#REF!=11,1,IF('報告書（事業主控）記載用'!#REF!=13,2,IF('報告書（事業主控）記載用'!#REF!=15,3,IF('報告書（事業主控）記載用'!#REF!=17,4,"")))))</f>
        <v>#REF!</v>
      </c>
      <c r="E127" s="119" t="e">
        <f>'報告書（事業主控）記載用'!#REF!</f>
        <v>#REF!</v>
      </c>
      <c r="F127" s="119" t="e">
        <f>'報告書（事業主控）記載用'!#REF!</f>
        <v>#REF!</v>
      </c>
      <c r="G127" s="119" t="e">
        <f>IF(OR(LEFT(E127,2)="31",LEFT(E127,2)="34",LEFT(E127,2)="36",LEFT(E127,2)="37"),VLOOKUP(E127,労務比率2,'報告書（事業主控）記載用'!#REF!,FALSE),VLOOKUP(E127,労務比率,'報告書（事業主控）記載用'!#REF!,FALSE))</f>
        <v>#REF!</v>
      </c>
      <c r="H127" s="119" t="e">
        <f>IF(OR(LEFT(E127,2)="31",LEFT(E127,2)="34",LEFT(E127,2)="36",LEFT(E127,2)="37"),VLOOKUP(E127,労務比率2,'報告書（事業主控）記載用'!#REF!+1,FALSE),VLOOKUP(E127,労務比率,'報告書（事業主控）記載用'!#REF!+1,FALSE))</f>
        <v>#REF!</v>
      </c>
      <c r="I127" s="119" t="e">
        <f>'報告書（事業主控）記載用'!#REF!</f>
        <v>#REF!</v>
      </c>
      <c r="J127" s="119" t="e">
        <f>'報告書（事業主控）記載用'!#REF!</f>
        <v>#REF!</v>
      </c>
      <c r="K127" s="119" t="e">
        <f>'報告書（事業主控）記載用'!#REF!</f>
        <v>#REF!</v>
      </c>
      <c r="L127" s="119">
        <f t="shared" si="13"/>
        <v>0</v>
      </c>
      <c r="M127" s="119">
        <f t="shared" si="11"/>
        <v>0</v>
      </c>
      <c r="N127" s="119" t="e">
        <f t="shared" si="14"/>
        <v>#REF!</v>
      </c>
      <c r="O127" s="119" t="e">
        <f t="shared" si="12"/>
        <v>#REF!</v>
      </c>
      <c r="R127" s="119" t="e">
        <f>IF(AND(J127=0,C127&gt;=設定シート!E$101,C127&lt;=設定シート!G$101),1,0)</f>
        <v>#REF!</v>
      </c>
    </row>
    <row r="128" spans="1:18" ht="15" customHeight="1">
      <c r="B128" s="119">
        <v>5</v>
      </c>
      <c r="C128" s="119" t="e">
        <f>'報告書（事業主控）記載用'!#REF!</f>
        <v>#REF!</v>
      </c>
      <c r="D128" s="119" t="e">
        <f>IF(E128&lt;&gt;"31 水力発電施設、ずい道等新設事業","",IF('報告書（事業主控）記載用'!#REF!=11,1,IF('報告書（事業主控）記載用'!#REF!=13,2,IF('報告書（事業主控）記載用'!#REF!=15,3,IF('報告書（事業主控）記載用'!#REF!=17,4,"")))))</f>
        <v>#REF!</v>
      </c>
      <c r="E128" s="119" t="e">
        <f>'報告書（事業主控）記載用'!#REF!</f>
        <v>#REF!</v>
      </c>
      <c r="F128" s="119" t="e">
        <f>'報告書（事業主控）記載用'!#REF!</f>
        <v>#REF!</v>
      </c>
      <c r="G128" s="119" t="e">
        <f>IF(OR(LEFT(E128,2)="31",LEFT(E128,2)="34",LEFT(E128,2)="36",LEFT(E128,2)="37"),VLOOKUP(E128,労務比率2,'報告書（事業主控）記載用'!#REF!,FALSE),VLOOKUP(E128,労務比率,'報告書（事業主控）記載用'!#REF!,FALSE))</f>
        <v>#REF!</v>
      </c>
      <c r="H128" s="119" t="e">
        <f>IF(OR(LEFT(E128,2)="31",LEFT(E128,2)="34",LEFT(E128,2)="36",LEFT(E128,2)="37"),VLOOKUP(E128,労務比率2,'報告書（事業主控）記載用'!#REF!+1,FALSE),VLOOKUP(E128,労務比率,'報告書（事業主控）記載用'!#REF!+1,FALSE))</f>
        <v>#REF!</v>
      </c>
      <c r="I128" s="119" t="e">
        <f>'報告書（事業主控）記載用'!#REF!</f>
        <v>#REF!</v>
      </c>
      <c r="J128" s="119" t="e">
        <f>'報告書（事業主控）記載用'!#REF!</f>
        <v>#REF!</v>
      </c>
      <c r="K128" s="119" t="e">
        <f>'報告書（事業主控）記載用'!#REF!</f>
        <v>#REF!</v>
      </c>
      <c r="L128" s="119">
        <f t="shared" si="13"/>
        <v>0</v>
      </c>
      <c r="M128" s="119">
        <f t="shared" si="11"/>
        <v>0</v>
      </c>
      <c r="N128" s="119" t="e">
        <f t="shared" si="14"/>
        <v>#REF!</v>
      </c>
      <c r="O128" s="119" t="e">
        <f t="shared" si="12"/>
        <v>#REF!</v>
      </c>
      <c r="R128" s="119" t="e">
        <f>IF(AND(J128=0,C128&gt;=設定シート!E$101,C128&lt;=設定シート!G$101),1,0)</f>
        <v>#REF!</v>
      </c>
    </row>
    <row r="129" spans="1:18" ht="15" customHeight="1">
      <c r="B129" s="119">
        <v>6</v>
      </c>
      <c r="C129" s="119" t="e">
        <f>'報告書（事業主控）記載用'!#REF!</f>
        <v>#REF!</v>
      </c>
      <c r="D129" s="119" t="e">
        <f>IF(E129&lt;&gt;"31 水力発電施設、ずい道等新設事業","",IF('報告書（事業主控）記載用'!#REF!=11,1,IF('報告書（事業主控）記載用'!#REF!=13,2,IF('報告書（事業主控）記載用'!#REF!=15,3,IF('報告書（事業主控）記載用'!#REF!=17,4,"")))))</f>
        <v>#REF!</v>
      </c>
      <c r="E129" s="119" t="e">
        <f>'報告書（事業主控）記載用'!#REF!</f>
        <v>#REF!</v>
      </c>
      <c r="F129" s="119" t="e">
        <f>'報告書（事業主控）記載用'!#REF!</f>
        <v>#REF!</v>
      </c>
      <c r="G129" s="119" t="e">
        <f>IF(OR(LEFT(E129,2)="31",LEFT(E129,2)="34",LEFT(E129,2)="36",LEFT(E129,2)="37"),VLOOKUP(E129,労務比率2,'報告書（事業主控）記載用'!#REF!,FALSE),VLOOKUP(E129,労務比率,'報告書（事業主控）記載用'!#REF!,FALSE))</f>
        <v>#REF!</v>
      </c>
      <c r="H129" s="119" t="e">
        <f>IF(OR(LEFT(E129,2)="31",LEFT(E129,2)="34",LEFT(E129,2)="36",LEFT(E129,2)="37"),VLOOKUP(E129,労務比率2,'報告書（事業主控）記載用'!#REF!+1,FALSE),VLOOKUP(E129,労務比率,'報告書（事業主控）記載用'!#REF!+1,FALSE))</f>
        <v>#REF!</v>
      </c>
      <c r="I129" s="119" t="e">
        <f>'報告書（事業主控）記載用'!#REF!</f>
        <v>#REF!</v>
      </c>
      <c r="J129" s="119" t="e">
        <f>'報告書（事業主控）記載用'!#REF!</f>
        <v>#REF!</v>
      </c>
      <c r="K129" s="119" t="e">
        <f>'報告書（事業主控）記載用'!#REF!</f>
        <v>#REF!</v>
      </c>
      <c r="L129" s="119">
        <f t="shared" ref="L129:L192" si="15">IF(ISERROR(INT((ROUNDDOWN(I129*G129/100,0)+K129)/1000)),0,INT((ROUNDDOWN(I129*G129/100,0)+K129)/1000))</f>
        <v>0</v>
      </c>
      <c r="M129" s="119">
        <f t="shared" ref="M129:M192" si="16">IF(ISERROR(L129*H129),0,L129*H129)</f>
        <v>0</v>
      </c>
      <c r="N129" s="119" t="e">
        <f t="shared" si="14"/>
        <v>#REF!</v>
      </c>
      <c r="O129" s="119" t="e">
        <f t="shared" ref="O129:O192" si="17">IF(I129=N129,IF(ISERROR(ROUNDDOWN(I129*G129/100,0)+K129),0,ROUNDDOWN(I129*G129/100,0)+K129),0)</f>
        <v>#REF!</v>
      </c>
      <c r="R129" s="119" t="e">
        <f>IF(AND(J129=0,C129&gt;=設定シート!E$101,C129&lt;=設定シート!G$101),1,0)</f>
        <v>#REF!</v>
      </c>
    </row>
    <row r="130" spans="1:18" ht="15" customHeight="1">
      <c r="B130" s="119">
        <v>7</v>
      </c>
      <c r="C130" s="119" t="e">
        <f>'報告書（事業主控）記載用'!#REF!</f>
        <v>#REF!</v>
      </c>
      <c r="D130" s="119" t="e">
        <f>IF(E130&lt;&gt;"31 水力発電施設、ずい道等新設事業","",IF('報告書（事業主控）記載用'!#REF!=11,1,IF('報告書（事業主控）記載用'!#REF!=13,2,IF('報告書（事業主控）記載用'!#REF!=15,3,IF('報告書（事業主控）記載用'!#REF!=17,4,"")))))</f>
        <v>#REF!</v>
      </c>
      <c r="E130" s="119" t="e">
        <f>'報告書（事業主控）記載用'!#REF!</f>
        <v>#REF!</v>
      </c>
      <c r="F130" s="119" t="e">
        <f>'報告書（事業主控）記載用'!#REF!</f>
        <v>#REF!</v>
      </c>
      <c r="G130" s="119" t="e">
        <f>IF(OR(LEFT(E130,2)="31",LEFT(E130,2)="34",LEFT(E130,2)="36",LEFT(E130,2)="37"),VLOOKUP(E130,労務比率2,'報告書（事業主控）記載用'!#REF!,FALSE),VLOOKUP(E130,労務比率,'報告書（事業主控）記載用'!#REF!,FALSE))</f>
        <v>#REF!</v>
      </c>
      <c r="H130" s="119" t="e">
        <f>IF(OR(LEFT(E130,2)="31",LEFT(E130,2)="34",LEFT(E130,2)="36",LEFT(E130,2)="37"),VLOOKUP(E130,労務比率2,'報告書（事業主控）記載用'!#REF!+1,FALSE),VLOOKUP(E130,労務比率,'報告書（事業主控）記載用'!#REF!+1,FALSE))</f>
        <v>#REF!</v>
      </c>
      <c r="I130" s="119" t="e">
        <f>'報告書（事業主控）記載用'!#REF!</f>
        <v>#REF!</v>
      </c>
      <c r="J130" s="119" t="e">
        <f>'報告書（事業主控）記載用'!#REF!</f>
        <v>#REF!</v>
      </c>
      <c r="K130" s="119" t="e">
        <f>'報告書（事業主控）記載用'!#REF!</f>
        <v>#REF!</v>
      </c>
      <c r="L130" s="119">
        <f t="shared" si="15"/>
        <v>0</v>
      </c>
      <c r="M130" s="119">
        <f t="shared" si="16"/>
        <v>0</v>
      </c>
      <c r="N130" s="119" t="e">
        <f t="shared" ref="N130:N193" si="18">IF(R130=1,0,I130)</f>
        <v>#REF!</v>
      </c>
      <c r="O130" s="119" t="e">
        <f t="shared" si="17"/>
        <v>#REF!</v>
      </c>
      <c r="R130" s="119" t="e">
        <f>IF(AND(J130=0,C130&gt;=設定シート!E$101,C130&lt;=設定シート!G$101),1,0)</f>
        <v>#REF!</v>
      </c>
    </row>
    <row r="131" spans="1:18" ht="15" customHeight="1">
      <c r="B131" s="119">
        <v>8</v>
      </c>
      <c r="C131" s="119" t="e">
        <f>'報告書（事業主控）記載用'!#REF!</f>
        <v>#REF!</v>
      </c>
      <c r="D131" s="119" t="e">
        <f>IF(E131&lt;&gt;"31 水力発電施設、ずい道等新設事業","",IF('報告書（事業主控）記載用'!#REF!=11,1,IF('報告書（事業主控）記載用'!#REF!=13,2,IF('報告書（事業主控）記載用'!#REF!=15,3,IF('報告書（事業主控）記載用'!#REF!=17,4,"")))))</f>
        <v>#REF!</v>
      </c>
      <c r="E131" s="119" t="e">
        <f>'報告書（事業主控）記載用'!#REF!</f>
        <v>#REF!</v>
      </c>
      <c r="F131" s="119" t="e">
        <f>'報告書（事業主控）記載用'!#REF!</f>
        <v>#REF!</v>
      </c>
      <c r="G131" s="119" t="e">
        <f>IF(OR(LEFT(E131,2)="31",LEFT(E131,2)="34",LEFT(E131,2)="36",LEFT(E131,2)="37"),VLOOKUP(E131,労務比率2,'報告書（事業主控）記載用'!#REF!,FALSE),VLOOKUP(E131,労務比率,'報告書（事業主控）記載用'!#REF!,FALSE))</f>
        <v>#REF!</v>
      </c>
      <c r="H131" s="119" t="e">
        <f>IF(OR(LEFT(E131,2)="31",LEFT(E131,2)="34",LEFT(E131,2)="36",LEFT(E131,2)="37"),VLOOKUP(E131,労務比率2,'報告書（事業主控）記載用'!#REF!+1,FALSE),VLOOKUP(E131,労務比率,'報告書（事業主控）記載用'!#REF!+1,FALSE))</f>
        <v>#REF!</v>
      </c>
      <c r="I131" s="119" t="e">
        <f>'報告書（事業主控）記載用'!#REF!</f>
        <v>#REF!</v>
      </c>
      <c r="J131" s="119" t="e">
        <f>'報告書（事業主控）記載用'!#REF!</f>
        <v>#REF!</v>
      </c>
      <c r="K131" s="119" t="e">
        <f>'報告書（事業主控）記載用'!#REF!</f>
        <v>#REF!</v>
      </c>
      <c r="L131" s="119">
        <f t="shared" si="15"/>
        <v>0</v>
      </c>
      <c r="M131" s="119">
        <f t="shared" si="16"/>
        <v>0</v>
      </c>
      <c r="N131" s="119" t="e">
        <f t="shared" si="18"/>
        <v>#REF!</v>
      </c>
      <c r="O131" s="119" t="e">
        <f t="shared" si="17"/>
        <v>#REF!</v>
      </c>
      <c r="R131" s="119" t="e">
        <f>IF(AND(J131=0,C131&gt;=設定シート!E$101,C131&lt;=設定シート!G$101),1,0)</f>
        <v>#REF!</v>
      </c>
    </row>
    <row r="132" spans="1:18" ht="15" customHeight="1">
      <c r="B132" s="119">
        <v>9</v>
      </c>
      <c r="C132" s="119" t="e">
        <f>'報告書（事業主控）記載用'!#REF!</f>
        <v>#REF!</v>
      </c>
      <c r="D132" s="119" t="e">
        <f>IF(E132&lt;&gt;"31 水力発電施設、ずい道等新設事業","",IF('報告書（事業主控）記載用'!#REF!=11,1,IF('報告書（事業主控）記載用'!#REF!=13,2,IF('報告書（事業主控）記載用'!#REF!=15,3,IF('報告書（事業主控）記載用'!#REF!=17,4,"")))))</f>
        <v>#REF!</v>
      </c>
      <c r="E132" s="119" t="e">
        <f>'報告書（事業主控）記載用'!#REF!</f>
        <v>#REF!</v>
      </c>
      <c r="F132" s="119" t="e">
        <f>'報告書（事業主控）記載用'!#REF!</f>
        <v>#REF!</v>
      </c>
      <c r="G132" s="119" t="e">
        <f>IF(OR(LEFT(E132,2)="31",LEFT(E132,2)="34",LEFT(E132,2)="36",LEFT(E132,2)="37"),VLOOKUP(E132,労務比率2,'報告書（事業主控）記載用'!#REF!,FALSE),VLOOKUP(E132,労務比率,'報告書（事業主控）記載用'!#REF!,FALSE))</f>
        <v>#REF!</v>
      </c>
      <c r="H132" s="119" t="e">
        <f>IF(OR(LEFT(E132,2)="31",LEFT(E132,2)="34",LEFT(E132,2)="36",LEFT(E132,2)="37"),VLOOKUP(E132,労務比率2,'報告書（事業主控）記載用'!#REF!+1,FALSE),VLOOKUP(E132,労務比率,'報告書（事業主控）記載用'!#REF!+1,FALSE))</f>
        <v>#REF!</v>
      </c>
      <c r="I132" s="119" t="e">
        <f>'報告書（事業主控）記載用'!#REF!</f>
        <v>#REF!</v>
      </c>
      <c r="J132" s="119" t="e">
        <f>'報告書（事業主控）記載用'!#REF!</f>
        <v>#REF!</v>
      </c>
      <c r="K132" s="119" t="e">
        <f>'報告書（事業主控）記載用'!#REF!</f>
        <v>#REF!</v>
      </c>
      <c r="L132" s="119">
        <f t="shared" si="15"/>
        <v>0</v>
      </c>
      <c r="M132" s="119">
        <f t="shared" si="16"/>
        <v>0</v>
      </c>
      <c r="N132" s="119" t="e">
        <f t="shared" si="18"/>
        <v>#REF!</v>
      </c>
      <c r="O132" s="119" t="e">
        <f t="shared" si="17"/>
        <v>#REF!</v>
      </c>
      <c r="R132" s="119" t="e">
        <f>IF(AND(J132=0,C132&gt;=設定シート!E$101,C132&lt;=設定シート!G$101),1,0)</f>
        <v>#REF!</v>
      </c>
    </row>
    <row r="133" spans="1:18" ht="15" customHeight="1">
      <c r="A133" s="119">
        <v>9</v>
      </c>
      <c r="B133" s="119">
        <v>1</v>
      </c>
      <c r="C133" s="119" t="e">
        <f>'報告書（事業主控）記載用'!#REF!</f>
        <v>#REF!</v>
      </c>
      <c r="D133" s="119" t="e">
        <f>IF(E133&lt;&gt;"31 水力発電施設、ずい道等新設事業","",IF('報告書（事業主控）記載用'!#REF!=11,1,IF('報告書（事業主控）記載用'!#REF!=13,2,IF('報告書（事業主控）記載用'!#REF!=15,3,IF('報告書（事業主控）記載用'!#REF!=17,4,"")))))</f>
        <v>#REF!</v>
      </c>
      <c r="E133" s="119" t="e">
        <f>'報告書（事業主控）記載用'!#REF!</f>
        <v>#REF!</v>
      </c>
      <c r="F133" s="119" t="e">
        <f>'報告書（事業主控）記載用'!#REF!</f>
        <v>#REF!</v>
      </c>
      <c r="G133" s="119" t="e">
        <f>IF(OR(LEFT(E133,2)="31",LEFT(E133,2)="34",LEFT(E133,2)="36",LEFT(E133,2)="37"),VLOOKUP(E133,労務比率2,'報告書（事業主控）記載用'!#REF!,FALSE),VLOOKUP(E133,労務比率,'報告書（事業主控）記載用'!#REF!,FALSE))</f>
        <v>#REF!</v>
      </c>
      <c r="H133" s="119" t="e">
        <f>IF(OR(LEFT(E133,2)="31",LEFT(E133,2)="34",LEFT(E133,2)="36",LEFT(E133,2)="37"),VLOOKUP(E133,労務比率2,'報告書（事業主控）記載用'!#REF!+1,FALSE),VLOOKUP(E133,労務比率,'報告書（事業主控）記載用'!#REF!+1,FALSE))</f>
        <v>#REF!</v>
      </c>
      <c r="I133" s="119" t="e">
        <f>'報告書（事業主控）記載用'!#REF!</f>
        <v>#REF!</v>
      </c>
      <c r="J133" s="119" t="e">
        <f>'報告書（事業主控）記載用'!#REF!</f>
        <v>#REF!</v>
      </c>
      <c r="K133" s="119" t="e">
        <f>'報告書（事業主控）記載用'!#REF!</f>
        <v>#REF!</v>
      </c>
      <c r="L133" s="119">
        <f t="shared" si="15"/>
        <v>0</v>
      </c>
      <c r="M133" s="119">
        <f t="shared" si="16"/>
        <v>0</v>
      </c>
      <c r="N133" s="119" t="e">
        <f t="shared" si="18"/>
        <v>#REF!</v>
      </c>
      <c r="O133" s="119" t="e">
        <f t="shared" si="17"/>
        <v>#REF!</v>
      </c>
      <c r="P133" s="119">
        <f>INT(SUMIF(O133:O141,0,I133:I141)*105/108)</f>
        <v>0</v>
      </c>
      <c r="Q133" s="119">
        <f>INT(P133*IF(COUNTIF(R133:R141,1)=0,0,SUMIF(R133:R141,1,G133:G141)/COUNTIF(R133:R141,1))/100)</f>
        <v>0</v>
      </c>
      <c r="R133" s="119" t="e">
        <f>IF(AND(J133=0,C133&gt;=設定シート!E$101,C133&lt;=設定シート!G$101),1,0)</f>
        <v>#REF!</v>
      </c>
    </row>
    <row r="134" spans="1:18" ht="15" customHeight="1">
      <c r="B134" s="119">
        <v>2</v>
      </c>
      <c r="C134" s="119" t="e">
        <f>'報告書（事業主控）記載用'!#REF!</f>
        <v>#REF!</v>
      </c>
      <c r="D134" s="119" t="e">
        <f>IF(E134&lt;&gt;"31 水力発電施設、ずい道等新設事業","",IF('報告書（事業主控）記載用'!#REF!=11,1,IF('報告書（事業主控）記載用'!#REF!=13,2,IF('報告書（事業主控）記載用'!#REF!=15,3,IF('報告書（事業主控）記載用'!#REF!=17,4,"")))))</f>
        <v>#REF!</v>
      </c>
      <c r="E134" s="119" t="e">
        <f>'報告書（事業主控）記載用'!#REF!</f>
        <v>#REF!</v>
      </c>
      <c r="F134" s="119" t="e">
        <f>'報告書（事業主控）記載用'!#REF!</f>
        <v>#REF!</v>
      </c>
      <c r="G134" s="119" t="e">
        <f>IF(OR(LEFT(E134,2)="31",LEFT(E134,2)="34",LEFT(E134,2)="36",LEFT(E134,2)="37"),VLOOKUP(E134,労務比率2,'報告書（事業主控）記載用'!#REF!,FALSE),VLOOKUP(E134,労務比率,'報告書（事業主控）記載用'!#REF!,FALSE))</f>
        <v>#REF!</v>
      </c>
      <c r="H134" s="119" t="e">
        <f>IF(OR(LEFT(E134,2)="31",LEFT(E134,2)="34",LEFT(E134,2)="36",LEFT(E134,2)="37"),VLOOKUP(E134,労務比率2,'報告書（事業主控）記載用'!#REF!+1,FALSE),VLOOKUP(E134,労務比率,'報告書（事業主控）記載用'!#REF!+1,FALSE))</f>
        <v>#REF!</v>
      </c>
      <c r="I134" s="119" t="e">
        <f>'報告書（事業主控）記載用'!#REF!</f>
        <v>#REF!</v>
      </c>
      <c r="J134" s="119" t="e">
        <f>'報告書（事業主控）記載用'!#REF!</f>
        <v>#REF!</v>
      </c>
      <c r="K134" s="119" t="e">
        <f>'報告書（事業主控）記載用'!#REF!</f>
        <v>#REF!</v>
      </c>
      <c r="L134" s="119">
        <f t="shared" si="15"/>
        <v>0</v>
      </c>
      <c r="M134" s="119">
        <f t="shared" si="16"/>
        <v>0</v>
      </c>
      <c r="N134" s="119" t="e">
        <f t="shared" si="18"/>
        <v>#REF!</v>
      </c>
      <c r="O134" s="119" t="e">
        <f t="shared" si="17"/>
        <v>#REF!</v>
      </c>
      <c r="R134" s="119" t="e">
        <f>IF(AND(J134=0,C134&gt;=設定シート!E$101,C134&lt;=設定シート!G$101),1,0)</f>
        <v>#REF!</v>
      </c>
    </row>
    <row r="135" spans="1:18" ht="15" customHeight="1">
      <c r="B135" s="119">
        <v>3</v>
      </c>
      <c r="C135" s="119" t="e">
        <f>'報告書（事業主控）記載用'!#REF!</f>
        <v>#REF!</v>
      </c>
      <c r="D135" s="119" t="e">
        <f>IF(E135&lt;&gt;"31 水力発電施設、ずい道等新設事業","",IF('報告書（事業主控）記載用'!#REF!=11,1,IF('報告書（事業主控）記載用'!#REF!=13,2,IF('報告書（事業主控）記載用'!#REF!=15,3,IF('報告書（事業主控）記載用'!#REF!=17,4,"")))))</f>
        <v>#REF!</v>
      </c>
      <c r="E135" s="119" t="e">
        <f>'報告書（事業主控）記載用'!#REF!</f>
        <v>#REF!</v>
      </c>
      <c r="F135" s="119" t="e">
        <f>'報告書（事業主控）記載用'!#REF!</f>
        <v>#REF!</v>
      </c>
      <c r="G135" s="119" t="e">
        <f>IF(OR(LEFT(E135,2)="31",LEFT(E135,2)="34",LEFT(E135,2)="36",LEFT(E135,2)="37"),VLOOKUP(E135,労務比率2,'報告書（事業主控）記載用'!#REF!,FALSE),VLOOKUP(E135,労務比率,'報告書（事業主控）記載用'!#REF!,FALSE))</f>
        <v>#REF!</v>
      </c>
      <c r="H135" s="119" t="e">
        <f>IF(OR(LEFT(E135,2)="31",LEFT(E135,2)="34",LEFT(E135,2)="36",LEFT(E135,2)="37"),VLOOKUP(E135,労務比率2,'報告書（事業主控）記載用'!#REF!+1,FALSE),VLOOKUP(E135,労務比率,'報告書（事業主控）記載用'!#REF!+1,FALSE))</f>
        <v>#REF!</v>
      </c>
      <c r="I135" s="119" t="e">
        <f>'報告書（事業主控）記載用'!#REF!</f>
        <v>#REF!</v>
      </c>
      <c r="J135" s="119" t="e">
        <f>'報告書（事業主控）記載用'!#REF!</f>
        <v>#REF!</v>
      </c>
      <c r="K135" s="119" t="e">
        <f>'報告書（事業主控）記載用'!#REF!</f>
        <v>#REF!</v>
      </c>
      <c r="L135" s="119">
        <f t="shared" si="15"/>
        <v>0</v>
      </c>
      <c r="M135" s="119">
        <f t="shared" si="16"/>
        <v>0</v>
      </c>
      <c r="N135" s="119" t="e">
        <f t="shared" si="18"/>
        <v>#REF!</v>
      </c>
      <c r="O135" s="119" t="e">
        <f t="shared" si="17"/>
        <v>#REF!</v>
      </c>
      <c r="R135" s="119" t="e">
        <f>IF(AND(J135=0,C135&gt;=設定シート!E$101,C135&lt;=設定シート!G$101),1,0)</f>
        <v>#REF!</v>
      </c>
    </row>
    <row r="136" spans="1:18" ht="15" customHeight="1">
      <c r="B136" s="119">
        <v>4</v>
      </c>
      <c r="C136" s="119" t="e">
        <f>'報告書（事業主控）記載用'!#REF!</f>
        <v>#REF!</v>
      </c>
      <c r="D136" s="119" t="e">
        <f>IF(E136&lt;&gt;"31 水力発電施設、ずい道等新設事業","",IF('報告書（事業主控）記載用'!#REF!=11,1,IF('報告書（事業主控）記載用'!#REF!=13,2,IF('報告書（事業主控）記載用'!#REF!=15,3,IF('報告書（事業主控）記載用'!#REF!=17,4,"")))))</f>
        <v>#REF!</v>
      </c>
      <c r="E136" s="119" t="e">
        <f>'報告書（事業主控）記載用'!#REF!</f>
        <v>#REF!</v>
      </c>
      <c r="F136" s="119" t="e">
        <f>'報告書（事業主控）記載用'!#REF!</f>
        <v>#REF!</v>
      </c>
      <c r="G136" s="119" t="e">
        <f>IF(OR(LEFT(E136,2)="31",LEFT(E136,2)="34",LEFT(E136,2)="36",LEFT(E136,2)="37"),VLOOKUP(E136,労務比率2,'報告書（事業主控）記載用'!#REF!,FALSE),VLOOKUP(E136,労務比率,'報告書（事業主控）記載用'!#REF!,FALSE))</f>
        <v>#REF!</v>
      </c>
      <c r="H136" s="119" t="e">
        <f>IF(OR(LEFT(E136,2)="31",LEFT(E136,2)="34",LEFT(E136,2)="36",LEFT(E136,2)="37"),VLOOKUP(E136,労務比率2,'報告書（事業主控）記載用'!#REF!+1,FALSE),VLOOKUP(E136,労務比率,'報告書（事業主控）記載用'!#REF!+1,FALSE))</f>
        <v>#REF!</v>
      </c>
      <c r="I136" s="119" t="e">
        <f>'報告書（事業主控）記載用'!#REF!</f>
        <v>#REF!</v>
      </c>
      <c r="J136" s="119" t="e">
        <f>'報告書（事業主控）記載用'!#REF!</f>
        <v>#REF!</v>
      </c>
      <c r="K136" s="119" t="e">
        <f>'報告書（事業主控）記載用'!#REF!</f>
        <v>#REF!</v>
      </c>
      <c r="L136" s="119">
        <f t="shared" si="15"/>
        <v>0</v>
      </c>
      <c r="M136" s="119">
        <f t="shared" si="16"/>
        <v>0</v>
      </c>
      <c r="N136" s="119" t="e">
        <f t="shared" si="18"/>
        <v>#REF!</v>
      </c>
      <c r="O136" s="119" t="e">
        <f t="shared" si="17"/>
        <v>#REF!</v>
      </c>
      <c r="R136" s="119" t="e">
        <f>IF(AND(J136=0,C136&gt;=設定シート!E$101,C136&lt;=設定シート!G$101),1,0)</f>
        <v>#REF!</v>
      </c>
    </row>
    <row r="137" spans="1:18" ht="15" customHeight="1">
      <c r="B137" s="119">
        <v>5</v>
      </c>
      <c r="C137" s="119" t="e">
        <f>'報告書（事業主控）記載用'!#REF!</f>
        <v>#REF!</v>
      </c>
      <c r="D137" s="119" t="e">
        <f>IF(E137&lt;&gt;"31 水力発電施設、ずい道等新設事業","",IF('報告書（事業主控）記載用'!#REF!=11,1,IF('報告書（事業主控）記載用'!#REF!=13,2,IF('報告書（事業主控）記載用'!#REF!=15,3,IF('報告書（事業主控）記載用'!#REF!=17,4,"")))))</f>
        <v>#REF!</v>
      </c>
      <c r="E137" s="119" t="e">
        <f>'報告書（事業主控）記載用'!#REF!</f>
        <v>#REF!</v>
      </c>
      <c r="F137" s="119" t="e">
        <f>'報告書（事業主控）記載用'!#REF!</f>
        <v>#REF!</v>
      </c>
      <c r="G137" s="119" t="e">
        <f>IF(OR(LEFT(E137,2)="31",LEFT(E137,2)="34",LEFT(E137,2)="36",LEFT(E137,2)="37"),VLOOKUP(E137,労務比率2,'報告書（事業主控）記載用'!#REF!,FALSE),VLOOKUP(E137,労務比率,'報告書（事業主控）記載用'!#REF!,FALSE))</f>
        <v>#REF!</v>
      </c>
      <c r="H137" s="119" t="e">
        <f>IF(OR(LEFT(E137,2)="31",LEFT(E137,2)="34",LEFT(E137,2)="36",LEFT(E137,2)="37"),VLOOKUP(E137,労務比率2,'報告書（事業主控）記載用'!#REF!+1,FALSE),VLOOKUP(E137,労務比率,'報告書（事業主控）記載用'!#REF!+1,FALSE))</f>
        <v>#REF!</v>
      </c>
      <c r="I137" s="119" t="e">
        <f>'報告書（事業主控）記載用'!#REF!</f>
        <v>#REF!</v>
      </c>
      <c r="J137" s="119" t="e">
        <f>'報告書（事業主控）記載用'!#REF!</f>
        <v>#REF!</v>
      </c>
      <c r="K137" s="119" t="e">
        <f>'報告書（事業主控）記載用'!#REF!</f>
        <v>#REF!</v>
      </c>
      <c r="L137" s="119">
        <f t="shared" si="15"/>
        <v>0</v>
      </c>
      <c r="M137" s="119">
        <f t="shared" si="16"/>
        <v>0</v>
      </c>
      <c r="N137" s="119" t="e">
        <f t="shared" si="18"/>
        <v>#REF!</v>
      </c>
      <c r="O137" s="119" t="e">
        <f t="shared" si="17"/>
        <v>#REF!</v>
      </c>
      <c r="R137" s="119" t="e">
        <f>IF(AND(J137=0,C137&gt;=設定シート!E$101,C137&lt;=設定シート!G$101),1,0)</f>
        <v>#REF!</v>
      </c>
    </row>
    <row r="138" spans="1:18" ht="15" customHeight="1">
      <c r="B138" s="119">
        <v>6</v>
      </c>
      <c r="C138" s="119" t="e">
        <f>'報告書（事業主控）記載用'!#REF!</f>
        <v>#REF!</v>
      </c>
      <c r="D138" s="119" t="e">
        <f>IF(E138&lt;&gt;"31 水力発電施設、ずい道等新設事業","",IF('報告書（事業主控）記載用'!#REF!=11,1,IF('報告書（事業主控）記載用'!#REF!=13,2,IF('報告書（事業主控）記載用'!#REF!=15,3,IF('報告書（事業主控）記載用'!#REF!=17,4,"")))))</f>
        <v>#REF!</v>
      </c>
      <c r="E138" s="119" t="e">
        <f>'報告書（事業主控）記載用'!#REF!</f>
        <v>#REF!</v>
      </c>
      <c r="F138" s="119" t="e">
        <f>'報告書（事業主控）記載用'!#REF!</f>
        <v>#REF!</v>
      </c>
      <c r="G138" s="119" t="e">
        <f>IF(OR(LEFT(E138,2)="31",LEFT(E138,2)="34",LEFT(E138,2)="36",LEFT(E138,2)="37"),VLOOKUP(E138,労務比率2,'報告書（事業主控）記載用'!#REF!,FALSE),VLOOKUP(E138,労務比率,'報告書（事業主控）記載用'!#REF!,FALSE))</f>
        <v>#REF!</v>
      </c>
      <c r="H138" s="119" t="e">
        <f>IF(OR(LEFT(E138,2)="31",LEFT(E138,2)="34",LEFT(E138,2)="36",LEFT(E138,2)="37"),VLOOKUP(E138,労務比率2,'報告書（事業主控）記載用'!#REF!+1,FALSE),VLOOKUP(E138,労務比率,'報告書（事業主控）記載用'!#REF!+1,FALSE))</f>
        <v>#REF!</v>
      </c>
      <c r="I138" s="119" t="e">
        <f>'報告書（事業主控）記載用'!#REF!</f>
        <v>#REF!</v>
      </c>
      <c r="J138" s="119" t="e">
        <f>'報告書（事業主控）記載用'!#REF!</f>
        <v>#REF!</v>
      </c>
      <c r="K138" s="119" t="e">
        <f>'報告書（事業主控）記載用'!#REF!</f>
        <v>#REF!</v>
      </c>
      <c r="L138" s="119">
        <f t="shared" si="15"/>
        <v>0</v>
      </c>
      <c r="M138" s="119">
        <f t="shared" si="16"/>
        <v>0</v>
      </c>
      <c r="N138" s="119" t="e">
        <f t="shared" si="18"/>
        <v>#REF!</v>
      </c>
      <c r="O138" s="119" t="e">
        <f t="shared" si="17"/>
        <v>#REF!</v>
      </c>
      <c r="R138" s="119" t="e">
        <f>IF(AND(J138=0,C138&gt;=設定シート!E$101,C138&lt;=設定シート!G$101),1,0)</f>
        <v>#REF!</v>
      </c>
    </row>
    <row r="139" spans="1:18" ht="15" customHeight="1">
      <c r="B139" s="119">
        <v>7</v>
      </c>
      <c r="C139" s="119" t="e">
        <f>'報告書（事業主控）記載用'!#REF!</f>
        <v>#REF!</v>
      </c>
      <c r="D139" s="119" t="e">
        <f>IF(E139&lt;&gt;"31 水力発電施設、ずい道等新設事業","",IF('報告書（事業主控）記載用'!#REF!=11,1,IF('報告書（事業主控）記載用'!#REF!=13,2,IF('報告書（事業主控）記載用'!#REF!=15,3,IF('報告書（事業主控）記載用'!#REF!=17,4,"")))))</f>
        <v>#REF!</v>
      </c>
      <c r="E139" s="119" t="e">
        <f>'報告書（事業主控）記載用'!#REF!</f>
        <v>#REF!</v>
      </c>
      <c r="F139" s="119" t="e">
        <f>'報告書（事業主控）記載用'!#REF!</f>
        <v>#REF!</v>
      </c>
      <c r="G139" s="119" t="e">
        <f>IF(OR(LEFT(E139,2)="31",LEFT(E139,2)="34",LEFT(E139,2)="36",LEFT(E139,2)="37"),VLOOKUP(E139,労務比率2,'報告書（事業主控）記載用'!#REF!,FALSE),VLOOKUP(E139,労務比率,'報告書（事業主控）記載用'!#REF!,FALSE))</f>
        <v>#REF!</v>
      </c>
      <c r="H139" s="119" t="e">
        <f>IF(OR(LEFT(E139,2)="31",LEFT(E139,2)="34",LEFT(E139,2)="36",LEFT(E139,2)="37"),VLOOKUP(E139,労務比率2,'報告書（事業主控）記載用'!#REF!+1,FALSE),VLOOKUP(E139,労務比率,'報告書（事業主控）記載用'!#REF!+1,FALSE))</f>
        <v>#REF!</v>
      </c>
      <c r="I139" s="119" t="e">
        <f>'報告書（事業主控）記載用'!#REF!</f>
        <v>#REF!</v>
      </c>
      <c r="J139" s="119" t="e">
        <f>'報告書（事業主控）記載用'!#REF!</f>
        <v>#REF!</v>
      </c>
      <c r="K139" s="119" t="e">
        <f>'報告書（事業主控）記載用'!#REF!</f>
        <v>#REF!</v>
      </c>
      <c r="L139" s="119">
        <f t="shared" si="15"/>
        <v>0</v>
      </c>
      <c r="M139" s="119">
        <f t="shared" si="16"/>
        <v>0</v>
      </c>
      <c r="N139" s="119" t="e">
        <f t="shared" si="18"/>
        <v>#REF!</v>
      </c>
      <c r="O139" s="119" t="e">
        <f t="shared" si="17"/>
        <v>#REF!</v>
      </c>
      <c r="R139" s="119" t="e">
        <f>IF(AND(J139=0,C139&gt;=設定シート!E$101,C139&lt;=設定シート!G$101),1,0)</f>
        <v>#REF!</v>
      </c>
    </row>
    <row r="140" spans="1:18" ht="15" customHeight="1">
      <c r="B140" s="119">
        <v>8</v>
      </c>
      <c r="C140" s="119" t="e">
        <f>'報告書（事業主控）記載用'!#REF!</f>
        <v>#REF!</v>
      </c>
      <c r="D140" s="119" t="e">
        <f>IF(E140&lt;&gt;"31 水力発電施設、ずい道等新設事業","",IF('報告書（事業主控）記載用'!#REF!=11,1,IF('報告書（事業主控）記載用'!#REF!=13,2,IF('報告書（事業主控）記載用'!#REF!=15,3,IF('報告書（事業主控）記載用'!#REF!=17,4,"")))))</f>
        <v>#REF!</v>
      </c>
      <c r="E140" s="119" t="e">
        <f>'報告書（事業主控）記載用'!#REF!</f>
        <v>#REF!</v>
      </c>
      <c r="F140" s="119" t="e">
        <f>'報告書（事業主控）記載用'!#REF!</f>
        <v>#REF!</v>
      </c>
      <c r="G140" s="119" t="e">
        <f>IF(OR(LEFT(E140,2)="31",LEFT(E140,2)="34",LEFT(E140,2)="36",LEFT(E140,2)="37"),VLOOKUP(E140,労務比率2,'報告書（事業主控）記載用'!#REF!,FALSE),VLOOKUP(E140,労務比率,'報告書（事業主控）記載用'!#REF!,FALSE))</f>
        <v>#REF!</v>
      </c>
      <c r="H140" s="119" t="e">
        <f>IF(OR(LEFT(E140,2)="31",LEFT(E140,2)="34",LEFT(E140,2)="36",LEFT(E140,2)="37"),VLOOKUP(E140,労務比率2,'報告書（事業主控）記載用'!#REF!+1,FALSE),VLOOKUP(E140,労務比率,'報告書（事業主控）記載用'!#REF!+1,FALSE))</f>
        <v>#REF!</v>
      </c>
      <c r="I140" s="119" t="e">
        <f>'報告書（事業主控）記載用'!#REF!</f>
        <v>#REF!</v>
      </c>
      <c r="J140" s="119" t="e">
        <f>'報告書（事業主控）記載用'!#REF!</f>
        <v>#REF!</v>
      </c>
      <c r="K140" s="119" t="e">
        <f>'報告書（事業主控）記載用'!#REF!</f>
        <v>#REF!</v>
      </c>
      <c r="L140" s="119">
        <f t="shared" si="15"/>
        <v>0</v>
      </c>
      <c r="M140" s="119">
        <f t="shared" si="16"/>
        <v>0</v>
      </c>
      <c r="N140" s="119" t="e">
        <f t="shared" si="18"/>
        <v>#REF!</v>
      </c>
      <c r="O140" s="119" t="e">
        <f t="shared" si="17"/>
        <v>#REF!</v>
      </c>
      <c r="R140" s="119" t="e">
        <f>IF(AND(J140=0,C140&gt;=設定シート!E$101,C140&lt;=設定シート!G$101),1,0)</f>
        <v>#REF!</v>
      </c>
    </row>
    <row r="141" spans="1:18" ht="15" customHeight="1">
      <c r="B141" s="119">
        <v>9</v>
      </c>
      <c r="C141" s="119" t="e">
        <f>'報告書（事業主控）記載用'!#REF!</f>
        <v>#REF!</v>
      </c>
      <c r="D141" s="119" t="e">
        <f>IF(E141&lt;&gt;"31 水力発電施設、ずい道等新設事業","",IF('報告書（事業主控）記載用'!#REF!=11,1,IF('報告書（事業主控）記載用'!#REF!=13,2,IF('報告書（事業主控）記載用'!#REF!=15,3,IF('報告書（事業主控）記載用'!#REF!=17,4,"")))))</f>
        <v>#REF!</v>
      </c>
      <c r="E141" s="119" t="e">
        <f>'報告書（事業主控）記載用'!#REF!</f>
        <v>#REF!</v>
      </c>
      <c r="F141" s="119" t="e">
        <f>'報告書（事業主控）記載用'!#REF!</f>
        <v>#REF!</v>
      </c>
      <c r="G141" s="119" t="e">
        <f>IF(OR(LEFT(E141,2)="31",LEFT(E141,2)="34",LEFT(E141,2)="36",LEFT(E141,2)="37"),VLOOKUP(E141,労務比率2,'報告書（事業主控）記載用'!#REF!,FALSE),VLOOKUP(E141,労務比率,'報告書（事業主控）記載用'!#REF!,FALSE))</f>
        <v>#REF!</v>
      </c>
      <c r="H141" s="119" t="e">
        <f>IF(OR(LEFT(E141,2)="31",LEFT(E141,2)="34",LEFT(E141,2)="36",LEFT(E141,2)="37"),VLOOKUP(E141,労務比率2,'報告書（事業主控）記載用'!#REF!+1,FALSE),VLOOKUP(E141,労務比率,'報告書（事業主控）記載用'!#REF!+1,FALSE))</f>
        <v>#REF!</v>
      </c>
      <c r="I141" s="119" t="e">
        <f>'報告書（事業主控）記載用'!#REF!</f>
        <v>#REF!</v>
      </c>
      <c r="J141" s="119" t="e">
        <f>'報告書（事業主控）記載用'!#REF!</f>
        <v>#REF!</v>
      </c>
      <c r="K141" s="119" t="e">
        <f>'報告書（事業主控）記載用'!#REF!</f>
        <v>#REF!</v>
      </c>
      <c r="L141" s="119">
        <f t="shared" si="15"/>
        <v>0</v>
      </c>
      <c r="M141" s="119">
        <f t="shared" si="16"/>
        <v>0</v>
      </c>
      <c r="N141" s="119" t="e">
        <f t="shared" si="18"/>
        <v>#REF!</v>
      </c>
      <c r="O141" s="119" t="e">
        <f t="shared" si="17"/>
        <v>#REF!</v>
      </c>
      <c r="R141" s="119" t="e">
        <f>IF(AND(J141=0,C141&gt;=設定シート!E$101,C141&lt;=設定シート!G$101),1,0)</f>
        <v>#REF!</v>
      </c>
    </row>
    <row r="142" spans="1:18" ht="15" customHeight="1">
      <c r="A142" s="119">
        <v>10</v>
      </c>
      <c r="B142" s="119">
        <v>1</v>
      </c>
      <c r="C142" s="119" t="e">
        <f>'報告書（事業主控）記載用'!#REF!</f>
        <v>#REF!</v>
      </c>
      <c r="D142" s="119" t="e">
        <f>IF(E142&lt;&gt;"31 水力発電施設、ずい道等新設事業","",IF('報告書（事業主控）記載用'!#REF!=11,1,IF('報告書（事業主控）記載用'!#REF!=13,2,IF('報告書（事業主控）記載用'!#REF!=15,3,IF('報告書（事業主控）記載用'!#REF!=17,4,"")))))</f>
        <v>#REF!</v>
      </c>
      <c r="E142" s="119" t="e">
        <f>'報告書（事業主控）記載用'!#REF!</f>
        <v>#REF!</v>
      </c>
      <c r="F142" s="119" t="e">
        <f>'報告書（事業主控）記載用'!#REF!</f>
        <v>#REF!</v>
      </c>
      <c r="G142" s="119" t="e">
        <f>IF(OR(LEFT(E142,2)="31",LEFT(E142,2)="34",LEFT(E142,2)="36",LEFT(E142,2)="37"),VLOOKUP(E142,労務比率2,'報告書（事業主控）記載用'!#REF!,FALSE),VLOOKUP(E142,労務比率,'報告書（事業主控）記載用'!#REF!,FALSE))</f>
        <v>#REF!</v>
      </c>
      <c r="H142" s="119" t="e">
        <f>IF(OR(LEFT(E142,2)="31",LEFT(E142,2)="34",LEFT(E142,2)="36",LEFT(E142,2)="37"),VLOOKUP(E142,労務比率2,'報告書（事業主控）記載用'!#REF!+1,FALSE),VLOOKUP(E142,労務比率,'報告書（事業主控）記載用'!#REF!+1,FALSE))</f>
        <v>#REF!</v>
      </c>
      <c r="I142" s="119" t="e">
        <f>'報告書（事業主控）記載用'!#REF!</f>
        <v>#REF!</v>
      </c>
      <c r="J142" s="119" t="e">
        <f>'報告書（事業主控）記載用'!#REF!</f>
        <v>#REF!</v>
      </c>
      <c r="K142" s="119" t="e">
        <f>'報告書（事業主控）記載用'!#REF!</f>
        <v>#REF!</v>
      </c>
      <c r="L142" s="119">
        <f t="shared" si="15"/>
        <v>0</v>
      </c>
      <c r="M142" s="119">
        <f t="shared" si="16"/>
        <v>0</v>
      </c>
      <c r="N142" s="119" t="e">
        <f t="shared" si="18"/>
        <v>#REF!</v>
      </c>
      <c r="O142" s="119" t="e">
        <f t="shared" si="17"/>
        <v>#REF!</v>
      </c>
      <c r="P142" s="119">
        <f>INT(SUMIF(O142:O150,0,I142:I150)*105/108)</f>
        <v>0</v>
      </c>
      <c r="Q142" s="119">
        <f>INT(P142*IF(COUNTIF(R142:R150,1)=0,0,SUMIF(R142:R150,1,G142:G150)/COUNTIF(R142:R150,1))/100)</f>
        <v>0</v>
      </c>
      <c r="R142" s="119" t="e">
        <f>IF(AND(J142=0,C142&gt;=設定シート!E$101,C142&lt;=設定シート!G$101),1,0)</f>
        <v>#REF!</v>
      </c>
    </row>
    <row r="143" spans="1:18" ht="15" customHeight="1">
      <c r="B143" s="119">
        <v>2</v>
      </c>
      <c r="C143" s="119" t="e">
        <f>'報告書（事業主控）記載用'!#REF!</f>
        <v>#REF!</v>
      </c>
      <c r="D143" s="119" t="e">
        <f>IF(E143&lt;&gt;"31 水力発電施設、ずい道等新設事業","",IF('報告書（事業主控）記載用'!#REF!=11,1,IF('報告書（事業主控）記載用'!#REF!=13,2,IF('報告書（事業主控）記載用'!#REF!=15,3,IF('報告書（事業主控）記載用'!#REF!=17,4,"")))))</f>
        <v>#REF!</v>
      </c>
      <c r="E143" s="119" t="e">
        <f>'報告書（事業主控）記載用'!#REF!</f>
        <v>#REF!</v>
      </c>
      <c r="F143" s="119" t="e">
        <f>'報告書（事業主控）記載用'!#REF!</f>
        <v>#REF!</v>
      </c>
      <c r="G143" s="119" t="e">
        <f>IF(OR(LEFT(E143,2)="31",LEFT(E143,2)="34",LEFT(E143,2)="36",LEFT(E143,2)="37"),VLOOKUP(E143,労務比率2,'報告書（事業主控）記載用'!#REF!,FALSE),VLOOKUP(E143,労務比率,'報告書（事業主控）記載用'!#REF!,FALSE))</f>
        <v>#REF!</v>
      </c>
      <c r="H143" s="119" t="e">
        <f>IF(OR(LEFT(E143,2)="31",LEFT(E143,2)="34",LEFT(E143,2)="36",LEFT(E143,2)="37"),VLOOKUP(E143,労務比率2,'報告書（事業主控）記載用'!#REF!+1,FALSE),VLOOKUP(E143,労務比率,'報告書（事業主控）記載用'!#REF!+1,FALSE))</f>
        <v>#REF!</v>
      </c>
      <c r="I143" s="119" t="e">
        <f>'報告書（事業主控）記載用'!#REF!</f>
        <v>#REF!</v>
      </c>
      <c r="J143" s="119" t="e">
        <f>'報告書（事業主控）記載用'!#REF!</f>
        <v>#REF!</v>
      </c>
      <c r="K143" s="119" t="e">
        <f>'報告書（事業主控）記載用'!#REF!</f>
        <v>#REF!</v>
      </c>
      <c r="L143" s="119">
        <f t="shared" si="15"/>
        <v>0</v>
      </c>
      <c r="M143" s="119">
        <f t="shared" si="16"/>
        <v>0</v>
      </c>
      <c r="N143" s="119" t="e">
        <f t="shared" si="18"/>
        <v>#REF!</v>
      </c>
      <c r="O143" s="119" t="e">
        <f t="shared" si="17"/>
        <v>#REF!</v>
      </c>
      <c r="R143" s="119" t="e">
        <f>IF(AND(J143=0,C143&gt;=設定シート!E$101,C143&lt;=設定シート!G$101),1,0)</f>
        <v>#REF!</v>
      </c>
    </row>
    <row r="144" spans="1:18" ht="15" customHeight="1">
      <c r="B144" s="119">
        <v>3</v>
      </c>
      <c r="C144" s="119" t="e">
        <f>'報告書（事業主控）記載用'!#REF!</f>
        <v>#REF!</v>
      </c>
      <c r="D144" s="119" t="e">
        <f>IF(E144&lt;&gt;"31 水力発電施設、ずい道等新設事業","",IF('報告書（事業主控）記載用'!#REF!=11,1,IF('報告書（事業主控）記載用'!#REF!=13,2,IF('報告書（事業主控）記載用'!#REF!=15,3,IF('報告書（事業主控）記載用'!#REF!=17,4,"")))))</f>
        <v>#REF!</v>
      </c>
      <c r="E144" s="119" t="e">
        <f>'報告書（事業主控）記載用'!#REF!</f>
        <v>#REF!</v>
      </c>
      <c r="F144" s="119" t="e">
        <f>'報告書（事業主控）記載用'!#REF!</f>
        <v>#REF!</v>
      </c>
      <c r="G144" s="119" t="e">
        <f>IF(OR(LEFT(E144,2)="31",LEFT(E144,2)="34",LEFT(E144,2)="36",LEFT(E144,2)="37"),VLOOKUP(E144,労務比率2,'報告書（事業主控）記載用'!#REF!,FALSE),VLOOKUP(E144,労務比率,'報告書（事業主控）記載用'!#REF!,FALSE))</f>
        <v>#REF!</v>
      </c>
      <c r="H144" s="119" t="e">
        <f>IF(OR(LEFT(E144,2)="31",LEFT(E144,2)="34",LEFT(E144,2)="36",LEFT(E144,2)="37"),VLOOKUP(E144,労務比率2,'報告書（事業主控）記載用'!#REF!+1,FALSE),VLOOKUP(E144,労務比率,'報告書（事業主控）記載用'!#REF!+1,FALSE))</f>
        <v>#REF!</v>
      </c>
      <c r="I144" s="119" t="e">
        <f>'報告書（事業主控）記載用'!#REF!</f>
        <v>#REF!</v>
      </c>
      <c r="J144" s="119" t="e">
        <f>'報告書（事業主控）記載用'!#REF!</f>
        <v>#REF!</v>
      </c>
      <c r="K144" s="119" t="e">
        <f>'報告書（事業主控）記載用'!#REF!</f>
        <v>#REF!</v>
      </c>
      <c r="L144" s="119">
        <f t="shared" si="15"/>
        <v>0</v>
      </c>
      <c r="M144" s="119">
        <f t="shared" si="16"/>
        <v>0</v>
      </c>
      <c r="N144" s="119" t="e">
        <f t="shared" si="18"/>
        <v>#REF!</v>
      </c>
      <c r="O144" s="119" t="e">
        <f t="shared" si="17"/>
        <v>#REF!</v>
      </c>
      <c r="R144" s="119" t="e">
        <f>IF(AND(J144=0,C144&gt;=設定シート!E$101,C144&lt;=設定シート!G$101),1,0)</f>
        <v>#REF!</v>
      </c>
    </row>
    <row r="145" spans="1:18" ht="15" customHeight="1">
      <c r="B145" s="119">
        <v>4</v>
      </c>
      <c r="C145" s="119" t="e">
        <f>'報告書（事業主控）記載用'!#REF!</f>
        <v>#REF!</v>
      </c>
      <c r="D145" s="119" t="e">
        <f>IF(E145&lt;&gt;"31 水力発電施設、ずい道等新設事業","",IF('報告書（事業主控）記載用'!#REF!=11,1,IF('報告書（事業主控）記載用'!#REF!=13,2,IF('報告書（事業主控）記載用'!#REF!=15,3,IF('報告書（事業主控）記載用'!#REF!=17,4,"")))))</f>
        <v>#REF!</v>
      </c>
      <c r="E145" s="119" t="e">
        <f>'報告書（事業主控）記載用'!#REF!</f>
        <v>#REF!</v>
      </c>
      <c r="F145" s="119" t="e">
        <f>'報告書（事業主控）記載用'!#REF!</f>
        <v>#REF!</v>
      </c>
      <c r="G145" s="119" t="e">
        <f>IF(OR(LEFT(E145,2)="31",LEFT(E145,2)="34",LEFT(E145,2)="36",LEFT(E145,2)="37"),VLOOKUP(E145,労務比率2,'報告書（事業主控）記載用'!#REF!,FALSE),VLOOKUP(E145,労務比率,'報告書（事業主控）記載用'!#REF!,FALSE))</f>
        <v>#REF!</v>
      </c>
      <c r="H145" s="119" t="e">
        <f>IF(OR(LEFT(E145,2)="31",LEFT(E145,2)="34",LEFT(E145,2)="36",LEFT(E145,2)="37"),VLOOKUP(E145,労務比率2,'報告書（事業主控）記載用'!#REF!+1,FALSE),VLOOKUP(E145,労務比率,'報告書（事業主控）記載用'!#REF!+1,FALSE))</f>
        <v>#REF!</v>
      </c>
      <c r="I145" s="119" t="e">
        <f>'報告書（事業主控）記載用'!#REF!</f>
        <v>#REF!</v>
      </c>
      <c r="J145" s="119" t="e">
        <f>'報告書（事業主控）記載用'!#REF!</f>
        <v>#REF!</v>
      </c>
      <c r="K145" s="119" t="e">
        <f>'報告書（事業主控）記載用'!#REF!</f>
        <v>#REF!</v>
      </c>
      <c r="L145" s="119">
        <f t="shared" si="15"/>
        <v>0</v>
      </c>
      <c r="M145" s="119">
        <f t="shared" si="16"/>
        <v>0</v>
      </c>
      <c r="N145" s="119" t="e">
        <f t="shared" si="18"/>
        <v>#REF!</v>
      </c>
      <c r="O145" s="119" t="e">
        <f t="shared" si="17"/>
        <v>#REF!</v>
      </c>
      <c r="R145" s="119" t="e">
        <f>IF(AND(J145=0,C145&gt;=設定シート!E$101,C145&lt;=設定シート!G$101),1,0)</f>
        <v>#REF!</v>
      </c>
    </row>
    <row r="146" spans="1:18" ht="15" customHeight="1">
      <c r="B146" s="119">
        <v>5</v>
      </c>
      <c r="C146" s="119" t="e">
        <f>'報告書（事業主控）記載用'!#REF!</f>
        <v>#REF!</v>
      </c>
      <c r="D146" s="119" t="e">
        <f>IF(E146&lt;&gt;"31 水力発電施設、ずい道等新設事業","",IF('報告書（事業主控）記載用'!#REF!=11,1,IF('報告書（事業主控）記載用'!#REF!=13,2,IF('報告書（事業主控）記載用'!#REF!=15,3,IF('報告書（事業主控）記載用'!#REF!=17,4,"")))))</f>
        <v>#REF!</v>
      </c>
      <c r="E146" s="119" t="e">
        <f>'報告書（事業主控）記載用'!#REF!</f>
        <v>#REF!</v>
      </c>
      <c r="F146" s="119" t="e">
        <f>'報告書（事業主控）記載用'!#REF!</f>
        <v>#REF!</v>
      </c>
      <c r="G146" s="119" t="e">
        <f>IF(OR(LEFT(E146,2)="31",LEFT(E146,2)="34",LEFT(E146,2)="36",LEFT(E146,2)="37"),VLOOKUP(E146,労務比率2,'報告書（事業主控）記載用'!#REF!,FALSE),VLOOKUP(E146,労務比率,'報告書（事業主控）記載用'!#REF!,FALSE))</f>
        <v>#REF!</v>
      </c>
      <c r="H146" s="119" t="e">
        <f>IF(OR(LEFT(E146,2)="31",LEFT(E146,2)="34",LEFT(E146,2)="36",LEFT(E146,2)="37"),VLOOKUP(E146,労務比率2,'報告書（事業主控）記載用'!#REF!+1,FALSE),VLOOKUP(E146,労務比率,'報告書（事業主控）記載用'!#REF!+1,FALSE))</f>
        <v>#REF!</v>
      </c>
      <c r="I146" s="119" t="e">
        <f>'報告書（事業主控）記載用'!#REF!</f>
        <v>#REF!</v>
      </c>
      <c r="J146" s="119" t="e">
        <f>'報告書（事業主控）記載用'!#REF!</f>
        <v>#REF!</v>
      </c>
      <c r="K146" s="119" t="e">
        <f>'報告書（事業主控）記載用'!#REF!</f>
        <v>#REF!</v>
      </c>
      <c r="L146" s="119">
        <f t="shared" si="15"/>
        <v>0</v>
      </c>
      <c r="M146" s="119">
        <f t="shared" si="16"/>
        <v>0</v>
      </c>
      <c r="N146" s="119" t="e">
        <f t="shared" si="18"/>
        <v>#REF!</v>
      </c>
      <c r="O146" s="119" t="e">
        <f t="shared" si="17"/>
        <v>#REF!</v>
      </c>
      <c r="R146" s="119" t="e">
        <f>IF(AND(J146=0,C146&gt;=設定シート!E$101,C146&lt;=設定シート!G$101),1,0)</f>
        <v>#REF!</v>
      </c>
    </row>
    <row r="147" spans="1:18" ht="15" customHeight="1">
      <c r="B147" s="119">
        <v>6</v>
      </c>
      <c r="C147" s="119" t="e">
        <f>'報告書（事業主控）記載用'!#REF!</f>
        <v>#REF!</v>
      </c>
      <c r="D147" s="119" t="e">
        <f>IF(E147&lt;&gt;"31 水力発電施設、ずい道等新設事業","",IF('報告書（事業主控）記載用'!#REF!=11,1,IF('報告書（事業主控）記載用'!#REF!=13,2,IF('報告書（事業主控）記載用'!#REF!=15,3,IF('報告書（事業主控）記載用'!#REF!=17,4,"")))))</f>
        <v>#REF!</v>
      </c>
      <c r="E147" s="119" t="e">
        <f>'報告書（事業主控）記載用'!#REF!</f>
        <v>#REF!</v>
      </c>
      <c r="F147" s="119" t="e">
        <f>'報告書（事業主控）記載用'!#REF!</f>
        <v>#REF!</v>
      </c>
      <c r="G147" s="119" t="e">
        <f>IF(OR(LEFT(E147,2)="31",LEFT(E147,2)="34",LEFT(E147,2)="36",LEFT(E147,2)="37"),VLOOKUP(E147,労務比率2,'報告書（事業主控）記載用'!#REF!,FALSE),VLOOKUP(E147,労務比率,'報告書（事業主控）記載用'!#REF!,FALSE))</f>
        <v>#REF!</v>
      </c>
      <c r="H147" s="119" t="e">
        <f>IF(OR(LEFT(E147,2)="31",LEFT(E147,2)="34",LEFT(E147,2)="36",LEFT(E147,2)="37"),VLOOKUP(E147,労務比率2,'報告書（事業主控）記載用'!#REF!+1,FALSE),VLOOKUP(E147,労務比率,'報告書（事業主控）記載用'!#REF!+1,FALSE))</f>
        <v>#REF!</v>
      </c>
      <c r="I147" s="119" t="e">
        <f>'報告書（事業主控）記載用'!#REF!</f>
        <v>#REF!</v>
      </c>
      <c r="J147" s="119" t="e">
        <f>'報告書（事業主控）記載用'!#REF!</f>
        <v>#REF!</v>
      </c>
      <c r="K147" s="119" t="e">
        <f>'報告書（事業主控）記載用'!#REF!</f>
        <v>#REF!</v>
      </c>
      <c r="L147" s="119">
        <f t="shared" si="15"/>
        <v>0</v>
      </c>
      <c r="M147" s="119">
        <f t="shared" si="16"/>
        <v>0</v>
      </c>
      <c r="N147" s="119" t="e">
        <f t="shared" si="18"/>
        <v>#REF!</v>
      </c>
      <c r="O147" s="119" t="e">
        <f t="shared" si="17"/>
        <v>#REF!</v>
      </c>
      <c r="R147" s="119" t="e">
        <f>IF(AND(J147=0,C147&gt;=設定シート!E$101,C147&lt;=設定シート!G$101),1,0)</f>
        <v>#REF!</v>
      </c>
    </row>
    <row r="148" spans="1:18" ht="15" customHeight="1">
      <c r="B148" s="119">
        <v>7</v>
      </c>
      <c r="C148" s="119" t="e">
        <f>'報告書（事業主控）記載用'!#REF!</f>
        <v>#REF!</v>
      </c>
      <c r="D148" s="119" t="e">
        <f>IF(E148&lt;&gt;"31 水力発電施設、ずい道等新設事業","",IF('報告書（事業主控）記載用'!#REF!=11,1,IF('報告書（事業主控）記載用'!#REF!=13,2,IF('報告書（事業主控）記載用'!#REF!=15,3,IF('報告書（事業主控）記載用'!#REF!=17,4,"")))))</f>
        <v>#REF!</v>
      </c>
      <c r="E148" s="119" t="e">
        <f>'報告書（事業主控）記載用'!#REF!</f>
        <v>#REF!</v>
      </c>
      <c r="F148" s="119" t="e">
        <f>'報告書（事業主控）記載用'!#REF!</f>
        <v>#REF!</v>
      </c>
      <c r="G148" s="119" t="e">
        <f>IF(OR(LEFT(E148,2)="31",LEFT(E148,2)="34",LEFT(E148,2)="36",LEFT(E148,2)="37"),VLOOKUP(E148,労務比率2,'報告書（事業主控）記載用'!#REF!,FALSE),VLOOKUP(E148,労務比率,'報告書（事業主控）記載用'!#REF!,FALSE))</f>
        <v>#REF!</v>
      </c>
      <c r="H148" s="119" t="e">
        <f>IF(OR(LEFT(E148,2)="31",LEFT(E148,2)="34",LEFT(E148,2)="36",LEFT(E148,2)="37"),VLOOKUP(E148,労務比率2,'報告書（事業主控）記載用'!#REF!+1,FALSE),VLOOKUP(E148,労務比率,'報告書（事業主控）記載用'!#REF!+1,FALSE))</f>
        <v>#REF!</v>
      </c>
      <c r="I148" s="119" t="e">
        <f>'報告書（事業主控）記載用'!#REF!</f>
        <v>#REF!</v>
      </c>
      <c r="J148" s="119" t="e">
        <f>'報告書（事業主控）記載用'!#REF!</f>
        <v>#REF!</v>
      </c>
      <c r="K148" s="119" t="e">
        <f>'報告書（事業主控）記載用'!#REF!</f>
        <v>#REF!</v>
      </c>
      <c r="L148" s="119">
        <f t="shared" si="15"/>
        <v>0</v>
      </c>
      <c r="M148" s="119">
        <f t="shared" si="16"/>
        <v>0</v>
      </c>
      <c r="N148" s="119" t="e">
        <f t="shared" si="18"/>
        <v>#REF!</v>
      </c>
      <c r="O148" s="119" t="e">
        <f t="shared" si="17"/>
        <v>#REF!</v>
      </c>
      <c r="R148" s="119" t="e">
        <f>IF(AND(J148=0,C148&gt;=設定シート!E$101,C148&lt;=設定シート!G$101),1,0)</f>
        <v>#REF!</v>
      </c>
    </row>
    <row r="149" spans="1:18" ht="15" customHeight="1">
      <c r="B149" s="119">
        <v>8</v>
      </c>
      <c r="C149" s="119" t="e">
        <f>'報告書（事業主控）記載用'!#REF!</f>
        <v>#REF!</v>
      </c>
      <c r="D149" s="119" t="e">
        <f>IF(E149&lt;&gt;"31 水力発電施設、ずい道等新設事業","",IF('報告書（事業主控）記載用'!#REF!=11,1,IF('報告書（事業主控）記載用'!#REF!=13,2,IF('報告書（事業主控）記載用'!#REF!=15,3,IF('報告書（事業主控）記載用'!#REF!=17,4,"")))))</f>
        <v>#REF!</v>
      </c>
      <c r="E149" s="119" t="e">
        <f>'報告書（事業主控）記載用'!#REF!</f>
        <v>#REF!</v>
      </c>
      <c r="F149" s="119" t="e">
        <f>'報告書（事業主控）記載用'!#REF!</f>
        <v>#REF!</v>
      </c>
      <c r="G149" s="119" t="e">
        <f>IF(OR(LEFT(E149,2)="31",LEFT(E149,2)="34",LEFT(E149,2)="36",LEFT(E149,2)="37"),VLOOKUP(E149,労務比率2,'報告書（事業主控）記載用'!#REF!,FALSE),VLOOKUP(E149,労務比率,'報告書（事業主控）記載用'!#REF!,FALSE))</f>
        <v>#REF!</v>
      </c>
      <c r="H149" s="119" t="e">
        <f>IF(OR(LEFT(E149,2)="31",LEFT(E149,2)="34",LEFT(E149,2)="36",LEFT(E149,2)="37"),VLOOKUP(E149,労務比率2,'報告書（事業主控）記載用'!#REF!+1,FALSE),VLOOKUP(E149,労務比率,'報告書（事業主控）記載用'!#REF!+1,FALSE))</f>
        <v>#REF!</v>
      </c>
      <c r="I149" s="119" t="e">
        <f>'報告書（事業主控）記載用'!#REF!</f>
        <v>#REF!</v>
      </c>
      <c r="J149" s="119" t="e">
        <f>'報告書（事業主控）記載用'!#REF!</f>
        <v>#REF!</v>
      </c>
      <c r="K149" s="119" t="e">
        <f>'報告書（事業主控）記載用'!#REF!</f>
        <v>#REF!</v>
      </c>
      <c r="L149" s="119">
        <f t="shared" si="15"/>
        <v>0</v>
      </c>
      <c r="M149" s="119">
        <f t="shared" si="16"/>
        <v>0</v>
      </c>
      <c r="N149" s="119" t="e">
        <f t="shared" si="18"/>
        <v>#REF!</v>
      </c>
      <c r="O149" s="119" t="e">
        <f t="shared" si="17"/>
        <v>#REF!</v>
      </c>
      <c r="R149" s="119" t="e">
        <f>IF(AND(J149=0,C149&gt;=設定シート!E$101,C149&lt;=設定シート!G$101),1,0)</f>
        <v>#REF!</v>
      </c>
    </row>
    <row r="150" spans="1:18" ht="15" customHeight="1">
      <c r="B150" s="119">
        <v>9</v>
      </c>
      <c r="C150" s="119" t="e">
        <f>'報告書（事業主控）記載用'!#REF!</f>
        <v>#REF!</v>
      </c>
      <c r="D150" s="119" t="e">
        <f>IF(E150&lt;&gt;"31 水力発電施設、ずい道等新設事業","",IF('報告書（事業主控）記載用'!#REF!=11,1,IF('報告書（事業主控）記載用'!#REF!=13,2,IF('報告書（事業主控）記載用'!#REF!=15,3,IF('報告書（事業主控）記載用'!#REF!=17,4,"")))))</f>
        <v>#REF!</v>
      </c>
      <c r="E150" s="119" t="e">
        <f>'報告書（事業主控）記載用'!#REF!</f>
        <v>#REF!</v>
      </c>
      <c r="F150" s="119" t="e">
        <f>'報告書（事業主控）記載用'!#REF!</f>
        <v>#REF!</v>
      </c>
      <c r="G150" s="119" t="e">
        <f>IF(OR(LEFT(E150,2)="31",LEFT(E150,2)="34",LEFT(E150,2)="36",LEFT(E150,2)="37"),VLOOKUP(E150,労務比率2,'報告書（事業主控）記載用'!#REF!,FALSE),VLOOKUP(E150,労務比率,'報告書（事業主控）記載用'!#REF!,FALSE))</f>
        <v>#REF!</v>
      </c>
      <c r="H150" s="119" t="e">
        <f>IF(OR(LEFT(E150,2)="31",LEFT(E150,2)="34",LEFT(E150,2)="36",LEFT(E150,2)="37"),VLOOKUP(E150,労務比率2,'報告書（事業主控）記載用'!#REF!+1,FALSE),VLOOKUP(E150,労務比率,'報告書（事業主控）記載用'!#REF!+1,FALSE))</f>
        <v>#REF!</v>
      </c>
      <c r="I150" s="119" t="e">
        <f>'報告書（事業主控）記載用'!#REF!</f>
        <v>#REF!</v>
      </c>
      <c r="J150" s="119" t="e">
        <f>'報告書（事業主控）記載用'!#REF!</f>
        <v>#REF!</v>
      </c>
      <c r="K150" s="119" t="e">
        <f>'報告書（事業主控）記載用'!#REF!</f>
        <v>#REF!</v>
      </c>
      <c r="L150" s="119">
        <f t="shared" si="15"/>
        <v>0</v>
      </c>
      <c r="M150" s="119">
        <f t="shared" si="16"/>
        <v>0</v>
      </c>
      <c r="N150" s="119" t="e">
        <f t="shared" si="18"/>
        <v>#REF!</v>
      </c>
      <c r="O150" s="119" t="e">
        <f t="shared" si="17"/>
        <v>#REF!</v>
      </c>
      <c r="R150" s="119" t="e">
        <f>IF(AND(J150=0,C150&gt;=設定シート!E$101,C150&lt;=設定シート!G$101),1,0)</f>
        <v>#REF!</v>
      </c>
    </row>
    <row r="151" spans="1:18" ht="15" customHeight="1">
      <c r="A151" s="119">
        <v>11</v>
      </c>
      <c r="B151" s="119">
        <v>1</v>
      </c>
      <c r="C151" s="119" t="e">
        <f>'報告書（事業主控）記載用'!#REF!</f>
        <v>#REF!</v>
      </c>
      <c r="D151" s="119" t="e">
        <f>IF(E151&lt;&gt;"31 水力発電施設、ずい道等新設事業","",IF('報告書（事業主控）記載用'!#REF!=11,1,IF('報告書（事業主控）記載用'!#REF!=13,2,IF('報告書（事業主控）記載用'!#REF!=15,3,IF('報告書（事業主控）記載用'!#REF!=17,4,"")))))</f>
        <v>#REF!</v>
      </c>
      <c r="E151" s="119" t="e">
        <f>'報告書（事業主控）記載用'!#REF!</f>
        <v>#REF!</v>
      </c>
      <c r="F151" s="119" t="e">
        <f>'報告書（事業主控）記載用'!#REF!</f>
        <v>#REF!</v>
      </c>
      <c r="G151" s="119" t="e">
        <f>IF(OR(LEFT(E151,2)="31",LEFT(E151,2)="34",LEFT(E151,2)="36",LEFT(E151,2)="37"),VLOOKUP(E151,労務比率2,'報告書（事業主控）記載用'!#REF!,FALSE),VLOOKUP(E151,労務比率,'報告書（事業主控）記載用'!#REF!,FALSE))</f>
        <v>#REF!</v>
      </c>
      <c r="H151" s="119" t="e">
        <f>IF(OR(LEFT(E151,2)="31",LEFT(E151,2)="34",LEFT(E151,2)="36",LEFT(E151,2)="37"),VLOOKUP(E151,労務比率2,'報告書（事業主控）記載用'!#REF!+1,FALSE),VLOOKUP(E151,労務比率,'報告書（事業主控）記載用'!#REF!+1,FALSE))</f>
        <v>#REF!</v>
      </c>
      <c r="I151" s="119" t="e">
        <f>'報告書（事業主控）記載用'!#REF!</f>
        <v>#REF!</v>
      </c>
      <c r="J151" s="119" t="e">
        <f>'報告書（事業主控）記載用'!#REF!</f>
        <v>#REF!</v>
      </c>
      <c r="K151" s="119" t="e">
        <f>'報告書（事業主控）記載用'!#REF!</f>
        <v>#REF!</v>
      </c>
      <c r="L151" s="119">
        <f t="shared" si="15"/>
        <v>0</v>
      </c>
      <c r="M151" s="119">
        <f t="shared" si="16"/>
        <v>0</v>
      </c>
      <c r="N151" s="119" t="e">
        <f t="shared" si="18"/>
        <v>#REF!</v>
      </c>
      <c r="O151" s="119" t="e">
        <f t="shared" si="17"/>
        <v>#REF!</v>
      </c>
      <c r="P151" s="119">
        <f>INT(SUMIF(O151:O159,0,I151:I159)*105/108)</f>
        <v>0</v>
      </c>
      <c r="Q151" s="119">
        <f>INT(P151*IF(COUNTIF(R151:R159,1)=0,0,SUMIF(R151:R159,1,G151:G159)/COUNTIF(R151:R159,1))/100)</f>
        <v>0</v>
      </c>
      <c r="R151" s="119" t="e">
        <f>IF(AND(J151=0,C151&gt;=設定シート!E$101,C151&lt;=設定シート!G$101),1,0)</f>
        <v>#REF!</v>
      </c>
    </row>
    <row r="152" spans="1:18" ht="15" customHeight="1">
      <c r="B152" s="119">
        <v>2</v>
      </c>
      <c r="C152" s="119" t="e">
        <f>'報告書（事業主控）記載用'!#REF!</f>
        <v>#REF!</v>
      </c>
      <c r="D152" s="119" t="e">
        <f>IF(E152&lt;&gt;"31 水力発電施設、ずい道等新設事業","",IF('報告書（事業主控）記載用'!#REF!=11,1,IF('報告書（事業主控）記載用'!#REF!=13,2,IF('報告書（事業主控）記載用'!#REF!=15,3,IF('報告書（事業主控）記載用'!#REF!=17,4,"")))))</f>
        <v>#REF!</v>
      </c>
      <c r="E152" s="119" t="e">
        <f>'報告書（事業主控）記載用'!#REF!</f>
        <v>#REF!</v>
      </c>
      <c r="F152" s="119" t="e">
        <f>'報告書（事業主控）記載用'!#REF!</f>
        <v>#REF!</v>
      </c>
      <c r="G152" s="119" t="e">
        <f>IF(OR(LEFT(E152,2)="31",LEFT(E152,2)="34",LEFT(E152,2)="36",LEFT(E152,2)="37"),VLOOKUP(E152,労務比率2,'報告書（事業主控）記載用'!#REF!,FALSE),VLOOKUP(E152,労務比率,'報告書（事業主控）記載用'!#REF!,FALSE))</f>
        <v>#REF!</v>
      </c>
      <c r="H152" s="119" t="e">
        <f>IF(OR(LEFT(E152,2)="31",LEFT(E152,2)="34",LEFT(E152,2)="36",LEFT(E152,2)="37"),VLOOKUP(E152,労務比率2,'報告書（事業主控）記載用'!#REF!+1,FALSE),VLOOKUP(E152,労務比率,'報告書（事業主控）記載用'!#REF!+1,FALSE))</f>
        <v>#REF!</v>
      </c>
      <c r="I152" s="119" t="e">
        <f>'報告書（事業主控）記載用'!#REF!</f>
        <v>#REF!</v>
      </c>
      <c r="J152" s="119" t="e">
        <f>'報告書（事業主控）記載用'!#REF!</f>
        <v>#REF!</v>
      </c>
      <c r="K152" s="119" t="e">
        <f>'報告書（事業主控）記載用'!#REF!</f>
        <v>#REF!</v>
      </c>
      <c r="L152" s="119">
        <f t="shared" si="15"/>
        <v>0</v>
      </c>
      <c r="M152" s="119">
        <f t="shared" si="16"/>
        <v>0</v>
      </c>
      <c r="N152" s="119" t="e">
        <f t="shared" si="18"/>
        <v>#REF!</v>
      </c>
      <c r="O152" s="119" t="e">
        <f t="shared" si="17"/>
        <v>#REF!</v>
      </c>
      <c r="R152" s="119" t="e">
        <f>IF(AND(J152=0,C152&gt;=設定シート!E$101,C152&lt;=設定シート!G$101),1,0)</f>
        <v>#REF!</v>
      </c>
    </row>
    <row r="153" spans="1:18" ht="15" customHeight="1">
      <c r="B153" s="119">
        <v>3</v>
      </c>
      <c r="C153" s="119" t="e">
        <f>'報告書（事業主控）記載用'!#REF!</f>
        <v>#REF!</v>
      </c>
      <c r="D153" s="119" t="e">
        <f>IF(E153&lt;&gt;"31 水力発電施設、ずい道等新設事業","",IF('報告書（事業主控）記載用'!#REF!=11,1,IF('報告書（事業主控）記載用'!#REF!=13,2,IF('報告書（事業主控）記載用'!#REF!=15,3,IF('報告書（事業主控）記載用'!#REF!=17,4,"")))))</f>
        <v>#REF!</v>
      </c>
      <c r="E153" s="119" t="e">
        <f>'報告書（事業主控）記載用'!#REF!</f>
        <v>#REF!</v>
      </c>
      <c r="F153" s="119" t="e">
        <f>'報告書（事業主控）記載用'!#REF!</f>
        <v>#REF!</v>
      </c>
      <c r="G153" s="119" t="e">
        <f>IF(OR(LEFT(E153,2)="31",LEFT(E153,2)="34",LEFT(E153,2)="36",LEFT(E153,2)="37"),VLOOKUP(E153,労務比率2,'報告書（事業主控）記載用'!#REF!,FALSE),VLOOKUP(E153,労務比率,'報告書（事業主控）記載用'!#REF!,FALSE))</f>
        <v>#REF!</v>
      </c>
      <c r="H153" s="119" t="e">
        <f>IF(OR(LEFT(E153,2)="31",LEFT(E153,2)="34",LEFT(E153,2)="36",LEFT(E153,2)="37"),VLOOKUP(E153,労務比率2,'報告書（事業主控）記載用'!#REF!+1,FALSE),VLOOKUP(E153,労務比率,'報告書（事業主控）記載用'!#REF!+1,FALSE))</f>
        <v>#REF!</v>
      </c>
      <c r="I153" s="119" t="e">
        <f>'報告書（事業主控）記載用'!#REF!</f>
        <v>#REF!</v>
      </c>
      <c r="J153" s="119" t="e">
        <f>'報告書（事業主控）記載用'!#REF!</f>
        <v>#REF!</v>
      </c>
      <c r="K153" s="119" t="e">
        <f>'報告書（事業主控）記載用'!#REF!</f>
        <v>#REF!</v>
      </c>
      <c r="L153" s="119">
        <f t="shared" si="15"/>
        <v>0</v>
      </c>
      <c r="M153" s="119">
        <f t="shared" si="16"/>
        <v>0</v>
      </c>
      <c r="N153" s="119" t="e">
        <f t="shared" si="18"/>
        <v>#REF!</v>
      </c>
      <c r="O153" s="119" t="e">
        <f t="shared" si="17"/>
        <v>#REF!</v>
      </c>
      <c r="R153" s="119" t="e">
        <f>IF(AND(J153=0,C153&gt;=設定シート!E$101,C153&lt;=設定シート!G$101),1,0)</f>
        <v>#REF!</v>
      </c>
    </row>
    <row r="154" spans="1:18" ht="15" customHeight="1">
      <c r="B154" s="119">
        <v>4</v>
      </c>
      <c r="C154" s="119" t="e">
        <f>'報告書（事業主控）記載用'!#REF!</f>
        <v>#REF!</v>
      </c>
      <c r="D154" s="119" t="e">
        <f>IF(E154&lt;&gt;"31 水力発電施設、ずい道等新設事業","",IF('報告書（事業主控）記載用'!#REF!=11,1,IF('報告書（事業主控）記載用'!#REF!=13,2,IF('報告書（事業主控）記載用'!#REF!=15,3,IF('報告書（事業主控）記載用'!#REF!=17,4,"")))))</f>
        <v>#REF!</v>
      </c>
      <c r="E154" s="119" t="e">
        <f>'報告書（事業主控）記載用'!#REF!</f>
        <v>#REF!</v>
      </c>
      <c r="F154" s="119" t="e">
        <f>'報告書（事業主控）記載用'!#REF!</f>
        <v>#REF!</v>
      </c>
      <c r="G154" s="119" t="e">
        <f>IF(OR(LEFT(E154,2)="31",LEFT(E154,2)="34",LEFT(E154,2)="36",LEFT(E154,2)="37"),VLOOKUP(E154,労務比率2,'報告書（事業主控）記載用'!#REF!,FALSE),VLOOKUP(E154,労務比率,'報告書（事業主控）記載用'!#REF!,FALSE))</f>
        <v>#REF!</v>
      </c>
      <c r="H154" s="119" t="e">
        <f>IF(OR(LEFT(E154,2)="31",LEFT(E154,2)="34",LEFT(E154,2)="36",LEFT(E154,2)="37"),VLOOKUP(E154,労務比率2,'報告書（事業主控）記載用'!#REF!+1,FALSE),VLOOKUP(E154,労務比率,'報告書（事業主控）記載用'!#REF!+1,FALSE))</f>
        <v>#REF!</v>
      </c>
      <c r="I154" s="119" t="e">
        <f>'報告書（事業主控）記載用'!#REF!</f>
        <v>#REF!</v>
      </c>
      <c r="J154" s="119" t="e">
        <f>'報告書（事業主控）記載用'!#REF!</f>
        <v>#REF!</v>
      </c>
      <c r="K154" s="119" t="e">
        <f>'報告書（事業主控）記載用'!#REF!</f>
        <v>#REF!</v>
      </c>
      <c r="L154" s="119">
        <f t="shared" si="15"/>
        <v>0</v>
      </c>
      <c r="M154" s="119">
        <f t="shared" si="16"/>
        <v>0</v>
      </c>
      <c r="N154" s="119" t="e">
        <f t="shared" si="18"/>
        <v>#REF!</v>
      </c>
      <c r="O154" s="119" t="e">
        <f t="shared" si="17"/>
        <v>#REF!</v>
      </c>
      <c r="R154" s="119" t="e">
        <f>IF(AND(J154=0,C154&gt;=設定シート!E$101,C154&lt;=設定シート!G$101),1,0)</f>
        <v>#REF!</v>
      </c>
    </row>
    <row r="155" spans="1:18" ht="15" customHeight="1">
      <c r="B155" s="119">
        <v>5</v>
      </c>
      <c r="C155" s="119" t="e">
        <f>'報告書（事業主控）記載用'!#REF!</f>
        <v>#REF!</v>
      </c>
      <c r="D155" s="119" t="e">
        <f>IF(E155&lt;&gt;"31 水力発電施設、ずい道等新設事業","",IF('報告書（事業主控）記載用'!#REF!=11,1,IF('報告書（事業主控）記載用'!#REF!=13,2,IF('報告書（事業主控）記載用'!#REF!=15,3,IF('報告書（事業主控）記載用'!#REF!=17,4,"")))))</f>
        <v>#REF!</v>
      </c>
      <c r="E155" s="119" t="e">
        <f>'報告書（事業主控）記載用'!#REF!</f>
        <v>#REF!</v>
      </c>
      <c r="F155" s="119" t="e">
        <f>'報告書（事業主控）記載用'!#REF!</f>
        <v>#REF!</v>
      </c>
      <c r="G155" s="119" t="e">
        <f>IF(OR(LEFT(E155,2)="31",LEFT(E155,2)="34",LEFT(E155,2)="36",LEFT(E155,2)="37"),VLOOKUP(E155,労務比率2,'報告書（事業主控）記載用'!#REF!,FALSE),VLOOKUP(E155,労務比率,'報告書（事業主控）記載用'!#REF!,FALSE))</f>
        <v>#REF!</v>
      </c>
      <c r="H155" s="119" t="e">
        <f>IF(OR(LEFT(E155,2)="31",LEFT(E155,2)="34",LEFT(E155,2)="36",LEFT(E155,2)="37"),VLOOKUP(E155,労務比率2,'報告書（事業主控）記載用'!#REF!+1,FALSE),VLOOKUP(E155,労務比率,'報告書（事業主控）記載用'!#REF!+1,FALSE))</f>
        <v>#REF!</v>
      </c>
      <c r="I155" s="119" t="e">
        <f>'報告書（事業主控）記載用'!#REF!</f>
        <v>#REF!</v>
      </c>
      <c r="J155" s="119" t="e">
        <f>'報告書（事業主控）記載用'!#REF!</f>
        <v>#REF!</v>
      </c>
      <c r="K155" s="119" t="e">
        <f>'報告書（事業主控）記載用'!#REF!</f>
        <v>#REF!</v>
      </c>
      <c r="L155" s="119">
        <f t="shared" si="15"/>
        <v>0</v>
      </c>
      <c r="M155" s="119">
        <f t="shared" si="16"/>
        <v>0</v>
      </c>
      <c r="N155" s="119" t="e">
        <f t="shared" si="18"/>
        <v>#REF!</v>
      </c>
      <c r="O155" s="119" t="e">
        <f t="shared" si="17"/>
        <v>#REF!</v>
      </c>
      <c r="R155" s="119" t="e">
        <f>IF(AND(J155=0,C155&gt;=設定シート!E$101,C155&lt;=設定シート!G$101),1,0)</f>
        <v>#REF!</v>
      </c>
    </row>
    <row r="156" spans="1:18" ht="15" customHeight="1">
      <c r="B156" s="119">
        <v>6</v>
      </c>
      <c r="C156" s="119" t="e">
        <f>'報告書（事業主控）記載用'!#REF!</f>
        <v>#REF!</v>
      </c>
      <c r="D156" s="119" t="e">
        <f>IF(E156&lt;&gt;"31 水力発電施設、ずい道等新設事業","",IF('報告書（事業主控）記載用'!#REF!=11,1,IF('報告書（事業主控）記載用'!#REF!=13,2,IF('報告書（事業主控）記載用'!#REF!=15,3,IF('報告書（事業主控）記載用'!#REF!=17,4,"")))))</f>
        <v>#REF!</v>
      </c>
      <c r="E156" s="119" t="e">
        <f>'報告書（事業主控）記載用'!#REF!</f>
        <v>#REF!</v>
      </c>
      <c r="F156" s="119" t="e">
        <f>'報告書（事業主控）記載用'!#REF!</f>
        <v>#REF!</v>
      </c>
      <c r="G156" s="119" t="e">
        <f>IF(OR(LEFT(E156,2)="31",LEFT(E156,2)="34",LEFT(E156,2)="36",LEFT(E156,2)="37"),VLOOKUP(E156,労務比率2,'報告書（事業主控）記載用'!#REF!,FALSE),VLOOKUP(E156,労務比率,'報告書（事業主控）記載用'!#REF!,FALSE))</f>
        <v>#REF!</v>
      </c>
      <c r="H156" s="119" t="e">
        <f>IF(OR(LEFT(E156,2)="31",LEFT(E156,2)="34",LEFT(E156,2)="36",LEFT(E156,2)="37"),VLOOKUP(E156,労務比率2,'報告書（事業主控）記載用'!#REF!+1,FALSE),VLOOKUP(E156,労務比率,'報告書（事業主控）記載用'!#REF!+1,FALSE))</f>
        <v>#REF!</v>
      </c>
      <c r="I156" s="119" t="e">
        <f>'報告書（事業主控）記載用'!#REF!</f>
        <v>#REF!</v>
      </c>
      <c r="J156" s="119" t="e">
        <f>'報告書（事業主控）記載用'!#REF!</f>
        <v>#REF!</v>
      </c>
      <c r="K156" s="119" t="e">
        <f>'報告書（事業主控）記載用'!#REF!</f>
        <v>#REF!</v>
      </c>
      <c r="L156" s="119">
        <f t="shared" si="15"/>
        <v>0</v>
      </c>
      <c r="M156" s="119">
        <f t="shared" si="16"/>
        <v>0</v>
      </c>
      <c r="N156" s="119" t="e">
        <f t="shared" si="18"/>
        <v>#REF!</v>
      </c>
      <c r="O156" s="119" t="e">
        <f t="shared" si="17"/>
        <v>#REF!</v>
      </c>
      <c r="R156" s="119" t="e">
        <f>IF(AND(J156=0,C156&gt;=設定シート!E$101,C156&lt;=設定シート!G$101),1,0)</f>
        <v>#REF!</v>
      </c>
    </row>
    <row r="157" spans="1:18" ht="15" customHeight="1">
      <c r="B157" s="119">
        <v>7</v>
      </c>
      <c r="C157" s="119" t="e">
        <f>'報告書（事業主控）記載用'!#REF!</f>
        <v>#REF!</v>
      </c>
      <c r="D157" s="119" t="e">
        <f>IF(E157&lt;&gt;"31 水力発電施設、ずい道等新設事業","",IF('報告書（事業主控）記載用'!#REF!=11,1,IF('報告書（事業主控）記載用'!#REF!=13,2,IF('報告書（事業主控）記載用'!#REF!=15,3,IF('報告書（事業主控）記載用'!#REF!=17,4,"")))))</f>
        <v>#REF!</v>
      </c>
      <c r="E157" s="119" t="e">
        <f>'報告書（事業主控）記載用'!#REF!</f>
        <v>#REF!</v>
      </c>
      <c r="F157" s="119" t="e">
        <f>'報告書（事業主控）記載用'!#REF!</f>
        <v>#REF!</v>
      </c>
      <c r="G157" s="119" t="e">
        <f>IF(OR(LEFT(E157,2)="31",LEFT(E157,2)="34",LEFT(E157,2)="36",LEFT(E157,2)="37"),VLOOKUP(E157,労務比率2,'報告書（事業主控）記載用'!#REF!,FALSE),VLOOKUP(E157,労務比率,'報告書（事業主控）記載用'!#REF!,FALSE))</f>
        <v>#REF!</v>
      </c>
      <c r="H157" s="119" t="e">
        <f>IF(OR(LEFT(E157,2)="31",LEFT(E157,2)="34",LEFT(E157,2)="36",LEFT(E157,2)="37"),VLOOKUP(E157,労務比率2,'報告書（事業主控）記載用'!#REF!+1,FALSE),VLOOKUP(E157,労務比率,'報告書（事業主控）記載用'!#REF!+1,FALSE))</f>
        <v>#REF!</v>
      </c>
      <c r="I157" s="119" t="e">
        <f>'報告書（事業主控）記載用'!#REF!</f>
        <v>#REF!</v>
      </c>
      <c r="J157" s="119" t="e">
        <f>'報告書（事業主控）記載用'!#REF!</f>
        <v>#REF!</v>
      </c>
      <c r="K157" s="119" t="e">
        <f>'報告書（事業主控）記載用'!#REF!</f>
        <v>#REF!</v>
      </c>
      <c r="L157" s="119">
        <f t="shared" si="15"/>
        <v>0</v>
      </c>
      <c r="M157" s="119">
        <f t="shared" si="16"/>
        <v>0</v>
      </c>
      <c r="N157" s="119" t="e">
        <f t="shared" si="18"/>
        <v>#REF!</v>
      </c>
      <c r="O157" s="119" t="e">
        <f t="shared" si="17"/>
        <v>#REF!</v>
      </c>
      <c r="R157" s="119" t="e">
        <f>IF(AND(J157=0,C157&gt;=設定シート!E$101,C157&lt;=設定シート!G$101),1,0)</f>
        <v>#REF!</v>
      </c>
    </row>
    <row r="158" spans="1:18" ht="15" customHeight="1">
      <c r="B158" s="119">
        <v>8</v>
      </c>
      <c r="C158" s="119" t="e">
        <f>'報告書（事業主控）記載用'!#REF!</f>
        <v>#REF!</v>
      </c>
      <c r="D158" s="119" t="e">
        <f>IF(E158&lt;&gt;"31 水力発電施設、ずい道等新設事業","",IF('報告書（事業主控）記載用'!#REF!=11,1,IF('報告書（事業主控）記載用'!#REF!=13,2,IF('報告書（事業主控）記載用'!#REF!=15,3,IF('報告書（事業主控）記載用'!#REF!=17,4,"")))))</f>
        <v>#REF!</v>
      </c>
      <c r="E158" s="119" t="e">
        <f>'報告書（事業主控）記載用'!#REF!</f>
        <v>#REF!</v>
      </c>
      <c r="F158" s="119" t="e">
        <f>'報告書（事業主控）記載用'!#REF!</f>
        <v>#REF!</v>
      </c>
      <c r="G158" s="119" t="e">
        <f>IF(OR(LEFT(E158,2)="31",LEFT(E158,2)="34",LEFT(E158,2)="36",LEFT(E158,2)="37"),VLOOKUP(E158,労務比率2,'報告書（事業主控）記載用'!#REF!,FALSE),VLOOKUP(E158,労務比率,'報告書（事業主控）記載用'!#REF!,FALSE))</f>
        <v>#REF!</v>
      </c>
      <c r="H158" s="119" t="e">
        <f>IF(OR(LEFT(E158,2)="31",LEFT(E158,2)="34",LEFT(E158,2)="36",LEFT(E158,2)="37"),VLOOKUP(E158,労務比率2,'報告書（事業主控）記載用'!#REF!+1,FALSE),VLOOKUP(E158,労務比率,'報告書（事業主控）記載用'!#REF!+1,FALSE))</f>
        <v>#REF!</v>
      </c>
      <c r="I158" s="119" t="e">
        <f>'報告書（事業主控）記載用'!#REF!</f>
        <v>#REF!</v>
      </c>
      <c r="J158" s="119" t="e">
        <f>'報告書（事業主控）記載用'!#REF!</f>
        <v>#REF!</v>
      </c>
      <c r="K158" s="119" t="e">
        <f>'報告書（事業主控）記載用'!#REF!</f>
        <v>#REF!</v>
      </c>
      <c r="L158" s="119">
        <f t="shared" si="15"/>
        <v>0</v>
      </c>
      <c r="M158" s="119">
        <f t="shared" si="16"/>
        <v>0</v>
      </c>
      <c r="N158" s="119" t="e">
        <f t="shared" si="18"/>
        <v>#REF!</v>
      </c>
      <c r="O158" s="119" t="e">
        <f t="shared" si="17"/>
        <v>#REF!</v>
      </c>
      <c r="R158" s="119" t="e">
        <f>IF(AND(J158=0,C158&gt;=設定シート!E$101,C158&lt;=設定シート!G$101),1,0)</f>
        <v>#REF!</v>
      </c>
    </row>
    <row r="159" spans="1:18" ht="15" customHeight="1">
      <c r="B159" s="119">
        <v>9</v>
      </c>
      <c r="C159" s="119" t="e">
        <f>'報告書（事業主控）記載用'!#REF!</f>
        <v>#REF!</v>
      </c>
      <c r="D159" s="119" t="e">
        <f>IF(E159&lt;&gt;"31 水力発電施設、ずい道等新設事業","",IF('報告書（事業主控）記載用'!#REF!=11,1,IF('報告書（事業主控）記載用'!#REF!=13,2,IF('報告書（事業主控）記載用'!#REF!=15,3,IF('報告書（事業主控）記載用'!#REF!=17,4,"")))))</f>
        <v>#REF!</v>
      </c>
      <c r="E159" s="119" t="e">
        <f>'報告書（事業主控）記載用'!#REF!</f>
        <v>#REF!</v>
      </c>
      <c r="F159" s="119" t="e">
        <f>'報告書（事業主控）記載用'!#REF!</f>
        <v>#REF!</v>
      </c>
      <c r="G159" s="119" t="e">
        <f>IF(OR(LEFT(E159,2)="31",LEFT(E159,2)="34",LEFT(E159,2)="36",LEFT(E159,2)="37"),VLOOKUP(E159,労務比率2,'報告書（事業主控）記載用'!#REF!,FALSE),VLOOKUP(E159,労務比率,'報告書（事業主控）記載用'!#REF!,FALSE))</f>
        <v>#REF!</v>
      </c>
      <c r="H159" s="119" t="e">
        <f>IF(OR(LEFT(E159,2)="31",LEFT(E159,2)="34",LEFT(E159,2)="36",LEFT(E159,2)="37"),VLOOKUP(E159,労務比率2,'報告書（事業主控）記載用'!#REF!+1,FALSE),VLOOKUP(E159,労務比率,'報告書（事業主控）記載用'!#REF!+1,FALSE))</f>
        <v>#REF!</v>
      </c>
      <c r="I159" s="119" t="e">
        <f>'報告書（事業主控）記載用'!#REF!</f>
        <v>#REF!</v>
      </c>
      <c r="J159" s="119" t="e">
        <f>'報告書（事業主控）記載用'!#REF!</f>
        <v>#REF!</v>
      </c>
      <c r="K159" s="119" t="e">
        <f>'報告書（事業主控）記載用'!#REF!</f>
        <v>#REF!</v>
      </c>
      <c r="L159" s="119">
        <f t="shared" si="15"/>
        <v>0</v>
      </c>
      <c r="M159" s="119">
        <f t="shared" si="16"/>
        <v>0</v>
      </c>
      <c r="N159" s="119" t="e">
        <f t="shared" si="18"/>
        <v>#REF!</v>
      </c>
      <c r="O159" s="119" t="e">
        <f t="shared" si="17"/>
        <v>#REF!</v>
      </c>
      <c r="R159" s="119" t="e">
        <f>IF(AND(J159=0,C159&gt;=設定シート!E$101,C159&lt;=設定シート!G$101),1,0)</f>
        <v>#REF!</v>
      </c>
    </row>
    <row r="160" spans="1:18" ht="15" customHeight="1">
      <c r="A160" s="119">
        <v>12</v>
      </c>
      <c r="B160" s="119">
        <v>1</v>
      </c>
      <c r="C160" s="119" t="e">
        <f>'報告書（事業主控）記載用'!#REF!</f>
        <v>#REF!</v>
      </c>
      <c r="D160" s="119" t="e">
        <f>IF(E160&lt;&gt;"31 水力発電施設、ずい道等新設事業","",IF('報告書（事業主控）記載用'!#REF!=11,1,IF('報告書（事業主控）記載用'!#REF!=13,2,IF('報告書（事業主控）記載用'!#REF!=15,3,IF('報告書（事業主控）記載用'!#REF!=17,4,"")))))</f>
        <v>#REF!</v>
      </c>
      <c r="E160" s="119" t="e">
        <f>'報告書（事業主控）記載用'!#REF!</f>
        <v>#REF!</v>
      </c>
      <c r="F160" s="119" t="e">
        <f>'報告書（事業主控）記載用'!#REF!</f>
        <v>#REF!</v>
      </c>
      <c r="G160" s="119" t="e">
        <f>IF(OR(LEFT(E160,2)="31",LEFT(E160,2)="34",LEFT(E160,2)="36",LEFT(E160,2)="37"),VLOOKUP(E160,労務比率2,'報告書（事業主控）記載用'!#REF!,FALSE),VLOOKUP(E160,労務比率,'報告書（事業主控）記載用'!#REF!,FALSE))</f>
        <v>#REF!</v>
      </c>
      <c r="H160" s="119" t="e">
        <f>IF(OR(LEFT(E160,2)="31",LEFT(E160,2)="34",LEFT(E160,2)="36",LEFT(E160,2)="37"),VLOOKUP(E160,労務比率2,'報告書（事業主控）記載用'!#REF!+1,FALSE),VLOOKUP(E160,労務比率,'報告書（事業主控）記載用'!#REF!+1,FALSE))</f>
        <v>#REF!</v>
      </c>
      <c r="I160" s="119" t="e">
        <f>'報告書（事業主控）記載用'!#REF!</f>
        <v>#REF!</v>
      </c>
      <c r="J160" s="119" t="e">
        <f>'報告書（事業主控）記載用'!#REF!</f>
        <v>#REF!</v>
      </c>
      <c r="K160" s="119" t="e">
        <f>'報告書（事業主控）記載用'!#REF!</f>
        <v>#REF!</v>
      </c>
      <c r="L160" s="119">
        <f t="shared" si="15"/>
        <v>0</v>
      </c>
      <c r="M160" s="119">
        <f t="shared" si="16"/>
        <v>0</v>
      </c>
      <c r="N160" s="119" t="e">
        <f t="shared" si="18"/>
        <v>#REF!</v>
      </c>
      <c r="O160" s="119" t="e">
        <f t="shared" si="17"/>
        <v>#REF!</v>
      </c>
      <c r="P160" s="119">
        <f>INT(SUMIF(O160:O168,0,I160:I168)*105/108)</f>
        <v>0</v>
      </c>
      <c r="Q160" s="119">
        <f>INT(P160*IF(COUNTIF(R160:R168,1)=0,0,SUMIF(R160:R168,1,G160:G168)/COUNTIF(R160:R168,1))/100)</f>
        <v>0</v>
      </c>
      <c r="R160" s="119" t="e">
        <f>IF(AND(J160=0,C160&gt;=設定シート!E$101,C160&lt;=設定シート!G$101),1,0)</f>
        <v>#REF!</v>
      </c>
    </row>
    <row r="161" spans="1:18" ht="15" customHeight="1">
      <c r="B161" s="119">
        <v>2</v>
      </c>
      <c r="C161" s="119" t="e">
        <f>'報告書（事業主控）記載用'!#REF!</f>
        <v>#REF!</v>
      </c>
      <c r="D161" s="119" t="e">
        <f>IF(E161&lt;&gt;"31 水力発電施設、ずい道等新設事業","",IF('報告書（事業主控）記載用'!#REF!=11,1,IF('報告書（事業主控）記載用'!#REF!=13,2,IF('報告書（事業主控）記載用'!#REF!=15,3,IF('報告書（事業主控）記載用'!#REF!=17,4,"")))))</f>
        <v>#REF!</v>
      </c>
      <c r="E161" s="119" t="e">
        <f>'報告書（事業主控）記載用'!#REF!</f>
        <v>#REF!</v>
      </c>
      <c r="F161" s="119" t="e">
        <f>'報告書（事業主控）記載用'!#REF!</f>
        <v>#REF!</v>
      </c>
      <c r="G161" s="119" t="e">
        <f>IF(OR(LEFT(E161,2)="31",LEFT(E161,2)="34",LEFT(E161,2)="36",LEFT(E161,2)="37"),VLOOKUP(E161,労務比率2,'報告書（事業主控）記載用'!#REF!,FALSE),VLOOKUP(E161,労務比率,'報告書（事業主控）記載用'!#REF!,FALSE))</f>
        <v>#REF!</v>
      </c>
      <c r="H161" s="119" t="e">
        <f>IF(OR(LEFT(E161,2)="31",LEFT(E161,2)="34",LEFT(E161,2)="36",LEFT(E161,2)="37"),VLOOKUP(E161,労務比率2,'報告書（事業主控）記載用'!#REF!+1,FALSE),VLOOKUP(E161,労務比率,'報告書（事業主控）記載用'!#REF!+1,FALSE))</f>
        <v>#REF!</v>
      </c>
      <c r="I161" s="119" t="e">
        <f>'報告書（事業主控）記載用'!#REF!</f>
        <v>#REF!</v>
      </c>
      <c r="J161" s="119" t="e">
        <f>'報告書（事業主控）記載用'!#REF!</f>
        <v>#REF!</v>
      </c>
      <c r="K161" s="119" t="e">
        <f>'報告書（事業主控）記載用'!#REF!</f>
        <v>#REF!</v>
      </c>
      <c r="L161" s="119">
        <f t="shared" si="15"/>
        <v>0</v>
      </c>
      <c r="M161" s="119">
        <f t="shared" si="16"/>
        <v>0</v>
      </c>
      <c r="N161" s="119" t="e">
        <f t="shared" si="18"/>
        <v>#REF!</v>
      </c>
      <c r="O161" s="119" t="e">
        <f t="shared" si="17"/>
        <v>#REF!</v>
      </c>
      <c r="R161" s="119" t="e">
        <f>IF(AND(J161=0,C161&gt;=設定シート!E$101,C161&lt;=設定シート!G$101),1,0)</f>
        <v>#REF!</v>
      </c>
    </row>
    <row r="162" spans="1:18" ht="15" customHeight="1">
      <c r="B162" s="119">
        <v>3</v>
      </c>
      <c r="C162" s="119" t="e">
        <f>'報告書（事業主控）記載用'!#REF!</f>
        <v>#REF!</v>
      </c>
      <c r="D162" s="119" t="e">
        <f>IF(E162&lt;&gt;"31 水力発電施設、ずい道等新設事業","",IF('報告書（事業主控）記載用'!#REF!=11,1,IF('報告書（事業主控）記載用'!#REF!=13,2,IF('報告書（事業主控）記載用'!#REF!=15,3,IF('報告書（事業主控）記載用'!#REF!=17,4,"")))))</f>
        <v>#REF!</v>
      </c>
      <c r="E162" s="119" t="e">
        <f>'報告書（事業主控）記載用'!#REF!</f>
        <v>#REF!</v>
      </c>
      <c r="F162" s="119" t="e">
        <f>'報告書（事業主控）記載用'!#REF!</f>
        <v>#REF!</v>
      </c>
      <c r="G162" s="119" t="e">
        <f>IF(OR(LEFT(E162,2)="31",LEFT(E162,2)="34",LEFT(E162,2)="36",LEFT(E162,2)="37"),VLOOKUP(E162,労務比率2,'報告書（事業主控）記載用'!#REF!,FALSE),VLOOKUP(E162,労務比率,'報告書（事業主控）記載用'!#REF!,FALSE))</f>
        <v>#REF!</v>
      </c>
      <c r="H162" s="119" t="e">
        <f>IF(OR(LEFT(E162,2)="31",LEFT(E162,2)="34",LEFT(E162,2)="36",LEFT(E162,2)="37"),VLOOKUP(E162,労務比率2,'報告書（事業主控）記載用'!#REF!+1,FALSE),VLOOKUP(E162,労務比率,'報告書（事業主控）記載用'!#REF!+1,FALSE))</f>
        <v>#REF!</v>
      </c>
      <c r="I162" s="119" t="e">
        <f>'報告書（事業主控）記載用'!#REF!</f>
        <v>#REF!</v>
      </c>
      <c r="J162" s="119" t="e">
        <f>'報告書（事業主控）記載用'!#REF!</f>
        <v>#REF!</v>
      </c>
      <c r="K162" s="119" t="e">
        <f>'報告書（事業主控）記載用'!#REF!</f>
        <v>#REF!</v>
      </c>
      <c r="L162" s="119">
        <f t="shared" si="15"/>
        <v>0</v>
      </c>
      <c r="M162" s="119">
        <f t="shared" si="16"/>
        <v>0</v>
      </c>
      <c r="N162" s="119" t="e">
        <f t="shared" si="18"/>
        <v>#REF!</v>
      </c>
      <c r="O162" s="119" t="e">
        <f t="shared" si="17"/>
        <v>#REF!</v>
      </c>
      <c r="R162" s="119" t="e">
        <f>IF(AND(J162=0,C162&gt;=設定シート!E$101,C162&lt;=設定シート!G$101),1,0)</f>
        <v>#REF!</v>
      </c>
    </row>
    <row r="163" spans="1:18" ht="15" customHeight="1">
      <c r="B163" s="119">
        <v>4</v>
      </c>
      <c r="C163" s="119" t="e">
        <f>'報告書（事業主控）記載用'!#REF!</f>
        <v>#REF!</v>
      </c>
      <c r="D163" s="119" t="e">
        <f>IF(E163&lt;&gt;"31 水力発電施設、ずい道等新設事業","",IF('報告書（事業主控）記載用'!#REF!=11,1,IF('報告書（事業主控）記載用'!#REF!=13,2,IF('報告書（事業主控）記載用'!#REF!=15,3,IF('報告書（事業主控）記載用'!#REF!=17,4,"")))))</f>
        <v>#REF!</v>
      </c>
      <c r="E163" s="119" t="e">
        <f>'報告書（事業主控）記載用'!#REF!</f>
        <v>#REF!</v>
      </c>
      <c r="F163" s="119" t="e">
        <f>'報告書（事業主控）記載用'!#REF!</f>
        <v>#REF!</v>
      </c>
      <c r="G163" s="119" t="e">
        <f>IF(OR(LEFT(E163,2)="31",LEFT(E163,2)="34",LEFT(E163,2)="36",LEFT(E163,2)="37"),VLOOKUP(E163,労務比率2,'報告書（事業主控）記載用'!#REF!,FALSE),VLOOKUP(E163,労務比率,'報告書（事業主控）記載用'!#REF!,FALSE))</f>
        <v>#REF!</v>
      </c>
      <c r="H163" s="119" t="e">
        <f>IF(OR(LEFT(E163,2)="31",LEFT(E163,2)="34",LEFT(E163,2)="36",LEFT(E163,2)="37"),VLOOKUP(E163,労務比率2,'報告書（事業主控）記載用'!#REF!+1,FALSE),VLOOKUP(E163,労務比率,'報告書（事業主控）記載用'!#REF!+1,FALSE))</f>
        <v>#REF!</v>
      </c>
      <c r="I163" s="119" t="e">
        <f>'報告書（事業主控）記載用'!#REF!</f>
        <v>#REF!</v>
      </c>
      <c r="J163" s="119" t="e">
        <f>'報告書（事業主控）記載用'!#REF!</f>
        <v>#REF!</v>
      </c>
      <c r="K163" s="119" t="e">
        <f>'報告書（事業主控）記載用'!#REF!</f>
        <v>#REF!</v>
      </c>
      <c r="L163" s="119">
        <f t="shared" si="15"/>
        <v>0</v>
      </c>
      <c r="M163" s="119">
        <f t="shared" si="16"/>
        <v>0</v>
      </c>
      <c r="N163" s="119" t="e">
        <f t="shared" si="18"/>
        <v>#REF!</v>
      </c>
      <c r="O163" s="119" t="e">
        <f t="shared" si="17"/>
        <v>#REF!</v>
      </c>
      <c r="R163" s="119" t="e">
        <f>IF(AND(J163=0,C163&gt;=設定シート!E$101,C163&lt;=設定シート!G$101),1,0)</f>
        <v>#REF!</v>
      </c>
    </row>
    <row r="164" spans="1:18" ht="15" customHeight="1">
      <c r="B164" s="119">
        <v>5</v>
      </c>
      <c r="C164" s="119" t="e">
        <f>'報告書（事業主控）記載用'!#REF!</f>
        <v>#REF!</v>
      </c>
      <c r="D164" s="119" t="e">
        <f>IF(E164&lt;&gt;"31 水力発電施設、ずい道等新設事業","",IF('報告書（事業主控）記載用'!#REF!=11,1,IF('報告書（事業主控）記載用'!#REF!=13,2,IF('報告書（事業主控）記載用'!#REF!=15,3,IF('報告書（事業主控）記載用'!#REF!=17,4,"")))))</f>
        <v>#REF!</v>
      </c>
      <c r="E164" s="119" t="e">
        <f>'報告書（事業主控）記載用'!#REF!</f>
        <v>#REF!</v>
      </c>
      <c r="F164" s="119" t="e">
        <f>'報告書（事業主控）記載用'!#REF!</f>
        <v>#REF!</v>
      </c>
      <c r="G164" s="119" t="e">
        <f>IF(OR(LEFT(E164,2)="31",LEFT(E164,2)="34",LEFT(E164,2)="36",LEFT(E164,2)="37"),VLOOKUP(E164,労務比率2,'報告書（事業主控）記載用'!#REF!,FALSE),VLOOKUP(E164,労務比率,'報告書（事業主控）記載用'!#REF!,FALSE))</f>
        <v>#REF!</v>
      </c>
      <c r="H164" s="119" t="e">
        <f>IF(OR(LEFT(E164,2)="31",LEFT(E164,2)="34",LEFT(E164,2)="36",LEFT(E164,2)="37"),VLOOKUP(E164,労務比率2,'報告書（事業主控）記載用'!#REF!+1,FALSE),VLOOKUP(E164,労務比率,'報告書（事業主控）記載用'!#REF!+1,FALSE))</f>
        <v>#REF!</v>
      </c>
      <c r="I164" s="119" t="e">
        <f>'報告書（事業主控）記載用'!#REF!</f>
        <v>#REF!</v>
      </c>
      <c r="J164" s="119" t="e">
        <f>'報告書（事業主控）記載用'!#REF!</f>
        <v>#REF!</v>
      </c>
      <c r="K164" s="119" t="e">
        <f>'報告書（事業主控）記載用'!#REF!</f>
        <v>#REF!</v>
      </c>
      <c r="L164" s="119">
        <f t="shared" si="15"/>
        <v>0</v>
      </c>
      <c r="M164" s="119">
        <f t="shared" si="16"/>
        <v>0</v>
      </c>
      <c r="N164" s="119" t="e">
        <f t="shared" si="18"/>
        <v>#REF!</v>
      </c>
      <c r="O164" s="119" t="e">
        <f t="shared" si="17"/>
        <v>#REF!</v>
      </c>
      <c r="R164" s="119" t="e">
        <f>IF(AND(J164=0,C164&gt;=設定シート!E$101,C164&lt;=設定シート!G$101),1,0)</f>
        <v>#REF!</v>
      </c>
    </row>
    <row r="165" spans="1:18" ht="15" customHeight="1">
      <c r="B165" s="119">
        <v>6</v>
      </c>
      <c r="C165" s="119" t="e">
        <f>'報告書（事業主控）記載用'!#REF!</f>
        <v>#REF!</v>
      </c>
      <c r="D165" s="119" t="e">
        <f>IF(E165&lt;&gt;"31 水力発電施設、ずい道等新設事業","",IF('報告書（事業主控）記載用'!#REF!=11,1,IF('報告書（事業主控）記載用'!#REF!=13,2,IF('報告書（事業主控）記載用'!#REF!=15,3,IF('報告書（事業主控）記載用'!#REF!=17,4,"")))))</f>
        <v>#REF!</v>
      </c>
      <c r="E165" s="119" t="e">
        <f>'報告書（事業主控）記載用'!#REF!</f>
        <v>#REF!</v>
      </c>
      <c r="F165" s="119" t="e">
        <f>'報告書（事業主控）記載用'!#REF!</f>
        <v>#REF!</v>
      </c>
      <c r="G165" s="119" t="e">
        <f>IF(OR(LEFT(E165,2)="31",LEFT(E165,2)="34",LEFT(E165,2)="36",LEFT(E165,2)="37"),VLOOKUP(E165,労務比率2,'報告書（事業主控）記載用'!#REF!,FALSE),VLOOKUP(E165,労務比率,'報告書（事業主控）記載用'!#REF!,FALSE))</f>
        <v>#REF!</v>
      </c>
      <c r="H165" s="119" t="e">
        <f>IF(OR(LEFT(E165,2)="31",LEFT(E165,2)="34",LEFT(E165,2)="36",LEFT(E165,2)="37"),VLOOKUP(E165,労務比率2,'報告書（事業主控）記載用'!#REF!+1,FALSE),VLOOKUP(E165,労務比率,'報告書（事業主控）記載用'!#REF!+1,FALSE))</f>
        <v>#REF!</v>
      </c>
      <c r="I165" s="119" t="e">
        <f>'報告書（事業主控）記載用'!#REF!</f>
        <v>#REF!</v>
      </c>
      <c r="J165" s="119" t="e">
        <f>'報告書（事業主控）記載用'!#REF!</f>
        <v>#REF!</v>
      </c>
      <c r="K165" s="119" t="e">
        <f>'報告書（事業主控）記載用'!#REF!</f>
        <v>#REF!</v>
      </c>
      <c r="L165" s="119">
        <f t="shared" si="15"/>
        <v>0</v>
      </c>
      <c r="M165" s="119">
        <f t="shared" si="16"/>
        <v>0</v>
      </c>
      <c r="N165" s="119" t="e">
        <f t="shared" si="18"/>
        <v>#REF!</v>
      </c>
      <c r="O165" s="119" t="e">
        <f t="shared" si="17"/>
        <v>#REF!</v>
      </c>
      <c r="R165" s="119" t="e">
        <f>IF(AND(J165=0,C165&gt;=設定シート!E$101,C165&lt;=設定シート!G$101),1,0)</f>
        <v>#REF!</v>
      </c>
    </row>
    <row r="166" spans="1:18" ht="15" customHeight="1">
      <c r="B166" s="119">
        <v>7</v>
      </c>
      <c r="C166" s="119" t="e">
        <f>'報告書（事業主控）記載用'!#REF!</f>
        <v>#REF!</v>
      </c>
      <c r="D166" s="119" t="e">
        <f>IF(E166&lt;&gt;"31 水力発電施設、ずい道等新設事業","",IF('報告書（事業主控）記載用'!#REF!=11,1,IF('報告書（事業主控）記載用'!#REF!=13,2,IF('報告書（事業主控）記載用'!#REF!=15,3,IF('報告書（事業主控）記載用'!#REF!=17,4,"")))))</f>
        <v>#REF!</v>
      </c>
      <c r="E166" s="119" t="e">
        <f>'報告書（事業主控）記載用'!#REF!</f>
        <v>#REF!</v>
      </c>
      <c r="F166" s="119" t="e">
        <f>'報告書（事業主控）記載用'!#REF!</f>
        <v>#REF!</v>
      </c>
      <c r="G166" s="119" t="e">
        <f>IF(OR(LEFT(E166,2)="31",LEFT(E166,2)="34",LEFT(E166,2)="36",LEFT(E166,2)="37"),VLOOKUP(E166,労務比率2,'報告書（事業主控）記載用'!#REF!,FALSE),VLOOKUP(E166,労務比率,'報告書（事業主控）記載用'!#REF!,FALSE))</f>
        <v>#REF!</v>
      </c>
      <c r="H166" s="119" t="e">
        <f>IF(OR(LEFT(E166,2)="31",LEFT(E166,2)="34",LEFT(E166,2)="36",LEFT(E166,2)="37"),VLOOKUP(E166,労務比率2,'報告書（事業主控）記載用'!#REF!+1,FALSE),VLOOKUP(E166,労務比率,'報告書（事業主控）記載用'!#REF!+1,FALSE))</f>
        <v>#REF!</v>
      </c>
      <c r="I166" s="119" t="e">
        <f>'報告書（事業主控）記載用'!#REF!</f>
        <v>#REF!</v>
      </c>
      <c r="J166" s="119" t="e">
        <f>'報告書（事業主控）記載用'!#REF!</f>
        <v>#REF!</v>
      </c>
      <c r="K166" s="119" t="e">
        <f>'報告書（事業主控）記載用'!#REF!</f>
        <v>#REF!</v>
      </c>
      <c r="L166" s="119">
        <f t="shared" si="15"/>
        <v>0</v>
      </c>
      <c r="M166" s="119">
        <f t="shared" si="16"/>
        <v>0</v>
      </c>
      <c r="N166" s="119" t="e">
        <f t="shared" si="18"/>
        <v>#REF!</v>
      </c>
      <c r="O166" s="119" t="e">
        <f t="shared" si="17"/>
        <v>#REF!</v>
      </c>
      <c r="R166" s="119" t="e">
        <f>IF(AND(J166=0,C166&gt;=設定シート!E$101,C166&lt;=設定シート!G$101),1,0)</f>
        <v>#REF!</v>
      </c>
    </row>
    <row r="167" spans="1:18" ht="15" customHeight="1">
      <c r="B167" s="119">
        <v>8</v>
      </c>
      <c r="C167" s="119" t="e">
        <f>'報告書（事業主控）記載用'!#REF!</f>
        <v>#REF!</v>
      </c>
      <c r="D167" s="119" t="e">
        <f>IF(E167&lt;&gt;"31 水力発電施設、ずい道等新設事業","",IF('報告書（事業主控）記載用'!#REF!=11,1,IF('報告書（事業主控）記載用'!#REF!=13,2,IF('報告書（事業主控）記載用'!#REF!=15,3,IF('報告書（事業主控）記載用'!#REF!=17,4,"")))))</f>
        <v>#REF!</v>
      </c>
      <c r="E167" s="119" t="e">
        <f>'報告書（事業主控）記載用'!#REF!</f>
        <v>#REF!</v>
      </c>
      <c r="F167" s="119" t="e">
        <f>'報告書（事業主控）記載用'!#REF!</f>
        <v>#REF!</v>
      </c>
      <c r="G167" s="119" t="e">
        <f>IF(OR(LEFT(E167,2)="31",LEFT(E167,2)="34",LEFT(E167,2)="36",LEFT(E167,2)="37"),VLOOKUP(E167,労務比率2,'報告書（事業主控）記載用'!#REF!,FALSE),VLOOKUP(E167,労務比率,'報告書（事業主控）記載用'!#REF!,FALSE))</f>
        <v>#REF!</v>
      </c>
      <c r="H167" s="119" t="e">
        <f>IF(OR(LEFT(E167,2)="31",LEFT(E167,2)="34",LEFT(E167,2)="36",LEFT(E167,2)="37"),VLOOKUP(E167,労務比率2,'報告書（事業主控）記載用'!#REF!+1,FALSE),VLOOKUP(E167,労務比率,'報告書（事業主控）記載用'!#REF!+1,FALSE))</f>
        <v>#REF!</v>
      </c>
      <c r="I167" s="119" t="e">
        <f>'報告書（事業主控）記載用'!#REF!</f>
        <v>#REF!</v>
      </c>
      <c r="J167" s="119" t="e">
        <f>'報告書（事業主控）記載用'!#REF!</f>
        <v>#REF!</v>
      </c>
      <c r="K167" s="119" t="e">
        <f>'報告書（事業主控）記載用'!#REF!</f>
        <v>#REF!</v>
      </c>
      <c r="L167" s="119">
        <f t="shared" si="15"/>
        <v>0</v>
      </c>
      <c r="M167" s="119">
        <f t="shared" si="16"/>
        <v>0</v>
      </c>
      <c r="N167" s="119" t="e">
        <f t="shared" si="18"/>
        <v>#REF!</v>
      </c>
      <c r="O167" s="119" t="e">
        <f t="shared" si="17"/>
        <v>#REF!</v>
      </c>
      <c r="R167" s="119" t="e">
        <f>IF(AND(J167=0,C167&gt;=設定シート!E$101,C167&lt;=設定シート!G$101),1,0)</f>
        <v>#REF!</v>
      </c>
    </row>
    <row r="168" spans="1:18" ht="15" customHeight="1">
      <c r="B168" s="119">
        <v>9</v>
      </c>
      <c r="C168" s="119" t="e">
        <f>'報告書（事業主控）記載用'!#REF!</f>
        <v>#REF!</v>
      </c>
      <c r="D168" s="119" t="e">
        <f>IF(E168&lt;&gt;"31 水力発電施設、ずい道等新設事業","",IF('報告書（事業主控）記載用'!#REF!=11,1,IF('報告書（事業主控）記載用'!#REF!=13,2,IF('報告書（事業主控）記載用'!#REF!=15,3,IF('報告書（事業主控）記載用'!#REF!=17,4,"")))))</f>
        <v>#REF!</v>
      </c>
      <c r="E168" s="119" t="e">
        <f>'報告書（事業主控）記載用'!#REF!</f>
        <v>#REF!</v>
      </c>
      <c r="F168" s="119" t="e">
        <f>'報告書（事業主控）記載用'!#REF!</f>
        <v>#REF!</v>
      </c>
      <c r="G168" s="119" t="e">
        <f>IF(OR(LEFT(E168,2)="31",LEFT(E168,2)="34",LEFT(E168,2)="36",LEFT(E168,2)="37"),VLOOKUP(E168,労務比率2,'報告書（事業主控）記載用'!#REF!,FALSE),VLOOKUP(E168,労務比率,'報告書（事業主控）記載用'!#REF!,FALSE))</f>
        <v>#REF!</v>
      </c>
      <c r="H168" s="119" t="e">
        <f>IF(OR(LEFT(E168,2)="31",LEFT(E168,2)="34",LEFT(E168,2)="36",LEFT(E168,2)="37"),VLOOKUP(E168,労務比率2,'報告書（事業主控）記載用'!#REF!+1,FALSE),VLOOKUP(E168,労務比率,'報告書（事業主控）記載用'!#REF!+1,FALSE))</f>
        <v>#REF!</v>
      </c>
      <c r="I168" s="119" t="e">
        <f>'報告書（事業主控）記載用'!#REF!</f>
        <v>#REF!</v>
      </c>
      <c r="J168" s="119" t="e">
        <f>'報告書（事業主控）記載用'!#REF!</f>
        <v>#REF!</v>
      </c>
      <c r="K168" s="119" t="e">
        <f>'報告書（事業主控）記載用'!#REF!</f>
        <v>#REF!</v>
      </c>
      <c r="L168" s="119">
        <f t="shared" si="15"/>
        <v>0</v>
      </c>
      <c r="M168" s="119">
        <f t="shared" si="16"/>
        <v>0</v>
      </c>
      <c r="N168" s="119" t="e">
        <f t="shared" si="18"/>
        <v>#REF!</v>
      </c>
      <c r="O168" s="119" t="e">
        <f t="shared" si="17"/>
        <v>#REF!</v>
      </c>
      <c r="R168" s="119" t="e">
        <f>IF(AND(J168=0,C168&gt;=設定シート!E$101,C168&lt;=設定シート!G$101),1,0)</f>
        <v>#REF!</v>
      </c>
    </row>
    <row r="169" spans="1:18" ht="15" customHeight="1">
      <c r="A169" s="119">
        <v>13</v>
      </c>
      <c r="B169" s="119">
        <v>1</v>
      </c>
      <c r="C169" s="119" t="e">
        <f>'報告書（事業主控）記載用'!#REF!</f>
        <v>#REF!</v>
      </c>
      <c r="D169" s="119" t="e">
        <f>IF(E169&lt;&gt;"31 水力発電施設、ずい道等新設事業","",IF('報告書（事業主控）記載用'!#REF!=11,1,IF('報告書（事業主控）記載用'!#REF!=13,2,IF('報告書（事業主控）記載用'!#REF!=15,3,IF('報告書（事業主控）記載用'!#REF!=17,4,"")))))</f>
        <v>#REF!</v>
      </c>
      <c r="E169" s="119" t="e">
        <f>'報告書（事業主控）記載用'!#REF!</f>
        <v>#REF!</v>
      </c>
      <c r="F169" s="119" t="e">
        <f>'報告書（事業主控）記載用'!#REF!</f>
        <v>#REF!</v>
      </c>
      <c r="G169" s="119" t="e">
        <f>IF(OR(LEFT(E169,2)="31",LEFT(E169,2)="34",LEFT(E169,2)="36",LEFT(E169,2)="37"),VLOOKUP(E169,労務比率2,'報告書（事業主控）記載用'!#REF!,FALSE),VLOOKUP(E169,労務比率,'報告書（事業主控）記載用'!#REF!,FALSE))</f>
        <v>#REF!</v>
      </c>
      <c r="H169" s="119" t="e">
        <f>IF(OR(LEFT(E169,2)="31",LEFT(E169,2)="34",LEFT(E169,2)="36",LEFT(E169,2)="37"),VLOOKUP(E169,労務比率2,'報告書（事業主控）記載用'!#REF!+1,FALSE),VLOOKUP(E169,労務比率,'報告書（事業主控）記載用'!#REF!+1,FALSE))</f>
        <v>#REF!</v>
      </c>
      <c r="I169" s="119" t="e">
        <f>'報告書（事業主控）記載用'!#REF!</f>
        <v>#REF!</v>
      </c>
      <c r="J169" s="119" t="e">
        <f>'報告書（事業主控）記載用'!#REF!</f>
        <v>#REF!</v>
      </c>
      <c r="K169" s="119" t="e">
        <f>'報告書（事業主控）記載用'!#REF!</f>
        <v>#REF!</v>
      </c>
      <c r="L169" s="119">
        <f t="shared" si="15"/>
        <v>0</v>
      </c>
      <c r="M169" s="119">
        <f t="shared" si="16"/>
        <v>0</v>
      </c>
      <c r="N169" s="119" t="e">
        <f t="shared" si="18"/>
        <v>#REF!</v>
      </c>
      <c r="O169" s="119" t="e">
        <f t="shared" si="17"/>
        <v>#REF!</v>
      </c>
      <c r="P169" s="119">
        <f>INT(SUMIF(O169:O177,0,I169:I177)*105/108)</f>
        <v>0</v>
      </c>
      <c r="Q169" s="119">
        <f>INT(P169*IF(COUNTIF(R169:R177,1)=0,0,SUMIF(R169:R177,1,G169:G177)/COUNTIF(R169:R177,1))/100)</f>
        <v>0</v>
      </c>
      <c r="R169" s="119" t="e">
        <f>IF(AND(J169=0,C169&gt;=設定シート!E$101,C169&lt;=設定シート!G$101),1,0)</f>
        <v>#REF!</v>
      </c>
    </row>
    <row r="170" spans="1:18" ht="15" customHeight="1">
      <c r="B170" s="119">
        <v>2</v>
      </c>
      <c r="C170" s="119" t="e">
        <f>'報告書（事業主控）記載用'!#REF!</f>
        <v>#REF!</v>
      </c>
      <c r="D170" s="119" t="e">
        <f>IF(E170&lt;&gt;"31 水力発電施設、ずい道等新設事業","",IF('報告書（事業主控）記載用'!#REF!=11,1,IF('報告書（事業主控）記載用'!#REF!=13,2,IF('報告書（事業主控）記載用'!#REF!=15,3,IF('報告書（事業主控）記載用'!#REF!=17,4,"")))))</f>
        <v>#REF!</v>
      </c>
      <c r="E170" s="119" t="e">
        <f>'報告書（事業主控）記載用'!#REF!</f>
        <v>#REF!</v>
      </c>
      <c r="F170" s="119" t="e">
        <f>'報告書（事業主控）記載用'!#REF!</f>
        <v>#REF!</v>
      </c>
      <c r="G170" s="119" t="e">
        <f>IF(OR(LEFT(E170,2)="31",LEFT(E170,2)="34",LEFT(E170,2)="36",LEFT(E170,2)="37"),VLOOKUP(E170,労務比率2,'報告書（事業主控）記載用'!#REF!,FALSE),VLOOKUP(E170,労務比率,'報告書（事業主控）記載用'!#REF!,FALSE))</f>
        <v>#REF!</v>
      </c>
      <c r="H170" s="119" t="e">
        <f>IF(OR(LEFT(E170,2)="31",LEFT(E170,2)="34",LEFT(E170,2)="36",LEFT(E170,2)="37"),VLOOKUP(E170,労務比率2,'報告書（事業主控）記載用'!#REF!+1,FALSE),VLOOKUP(E170,労務比率,'報告書（事業主控）記載用'!#REF!+1,FALSE))</f>
        <v>#REF!</v>
      </c>
      <c r="I170" s="119" t="e">
        <f>'報告書（事業主控）記載用'!#REF!</f>
        <v>#REF!</v>
      </c>
      <c r="J170" s="119" t="e">
        <f>'報告書（事業主控）記載用'!#REF!</f>
        <v>#REF!</v>
      </c>
      <c r="K170" s="119" t="e">
        <f>'報告書（事業主控）記載用'!#REF!</f>
        <v>#REF!</v>
      </c>
      <c r="L170" s="119">
        <f t="shared" si="15"/>
        <v>0</v>
      </c>
      <c r="M170" s="119">
        <f t="shared" si="16"/>
        <v>0</v>
      </c>
      <c r="N170" s="119" t="e">
        <f t="shared" si="18"/>
        <v>#REF!</v>
      </c>
      <c r="O170" s="119" t="e">
        <f t="shared" si="17"/>
        <v>#REF!</v>
      </c>
      <c r="R170" s="119" t="e">
        <f>IF(AND(J170=0,C170&gt;=設定シート!E$101,C170&lt;=設定シート!G$101),1,0)</f>
        <v>#REF!</v>
      </c>
    </row>
    <row r="171" spans="1:18" ht="15" customHeight="1">
      <c r="B171" s="119">
        <v>3</v>
      </c>
      <c r="C171" s="119" t="e">
        <f>'報告書（事業主控）記載用'!#REF!</f>
        <v>#REF!</v>
      </c>
      <c r="D171" s="119" t="e">
        <f>IF(E171&lt;&gt;"31 水力発電施設、ずい道等新設事業","",IF('報告書（事業主控）記載用'!#REF!=11,1,IF('報告書（事業主控）記載用'!#REF!=13,2,IF('報告書（事業主控）記載用'!#REF!=15,3,IF('報告書（事業主控）記載用'!#REF!=17,4,"")))))</f>
        <v>#REF!</v>
      </c>
      <c r="E171" s="119" t="e">
        <f>'報告書（事業主控）記載用'!#REF!</f>
        <v>#REF!</v>
      </c>
      <c r="F171" s="119" t="e">
        <f>'報告書（事業主控）記載用'!#REF!</f>
        <v>#REF!</v>
      </c>
      <c r="G171" s="119" t="e">
        <f>IF(OR(LEFT(E171,2)="31",LEFT(E171,2)="34",LEFT(E171,2)="36",LEFT(E171,2)="37"),VLOOKUP(E171,労務比率2,'報告書（事業主控）記載用'!#REF!,FALSE),VLOOKUP(E171,労務比率,'報告書（事業主控）記載用'!#REF!,FALSE))</f>
        <v>#REF!</v>
      </c>
      <c r="H171" s="119" t="e">
        <f>IF(OR(LEFT(E171,2)="31",LEFT(E171,2)="34",LEFT(E171,2)="36",LEFT(E171,2)="37"),VLOOKUP(E171,労務比率2,'報告書（事業主控）記載用'!#REF!+1,FALSE),VLOOKUP(E171,労務比率,'報告書（事業主控）記載用'!#REF!+1,FALSE))</f>
        <v>#REF!</v>
      </c>
      <c r="I171" s="119" t="e">
        <f>'報告書（事業主控）記載用'!#REF!</f>
        <v>#REF!</v>
      </c>
      <c r="J171" s="119" t="e">
        <f>'報告書（事業主控）記載用'!#REF!</f>
        <v>#REF!</v>
      </c>
      <c r="K171" s="119" t="e">
        <f>'報告書（事業主控）記載用'!#REF!</f>
        <v>#REF!</v>
      </c>
      <c r="L171" s="119">
        <f t="shared" si="15"/>
        <v>0</v>
      </c>
      <c r="M171" s="119">
        <f t="shared" si="16"/>
        <v>0</v>
      </c>
      <c r="N171" s="119" t="e">
        <f t="shared" si="18"/>
        <v>#REF!</v>
      </c>
      <c r="O171" s="119" t="e">
        <f t="shared" si="17"/>
        <v>#REF!</v>
      </c>
      <c r="R171" s="119" t="e">
        <f>IF(AND(J171=0,C171&gt;=設定シート!E$101,C171&lt;=設定シート!G$101),1,0)</f>
        <v>#REF!</v>
      </c>
    </row>
    <row r="172" spans="1:18" ht="15" customHeight="1">
      <c r="B172" s="119">
        <v>4</v>
      </c>
      <c r="C172" s="119" t="e">
        <f>'報告書（事業主控）記載用'!#REF!</f>
        <v>#REF!</v>
      </c>
      <c r="D172" s="119" t="e">
        <f>IF(E172&lt;&gt;"31 水力発電施設、ずい道等新設事業","",IF('報告書（事業主控）記載用'!#REF!=11,1,IF('報告書（事業主控）記載用'!#REF!=13,2,IF('報告書（事業主控）記載用'!#REF!=15,3,IF('報告書（事業主控）記載用'!#REF!=17,4,"")))))</f>
        <v>#REF!</v>
      </c>
      <c r="E172" s="119" t="e">
        <f>'報告書（事業主控）記載用'!#REF!</f>
        <v>#REF!</v>
      </c>
      <c r="F172" s="119" t="e">
        <f>'報告書（事業主控）記載用'!#REF!</f>
        <v>#REF!</v>
      </c>
      <c r="G172" s="119" t="e">
        <f>IF(OR(LEFT(E172,2)="31",LEFT(E172,2)="34",LEFT(E172,2)="36",LEFT(E172,2)="37"),VLOOKUP(E172,労務比率2,'報告書（事業主控）記載用'!#REF!,FALSE),VLOOKUP(E172,労務比率,'報告書（事業主控）記載用'!#REF!,FALSE))</f>
        <v>#REF!</v>
      </c>
      <c r="H172" s="119" t="e">
        <f>IF(OR(LEFT(E172,2)="31",LEFT(E172,2)="34",LEFT(E172,2)="36",LEFT(E172,2)="37"),VLOOKUP(E172,労務比率2,'報告書（事業主控）記載用'!#REF!+1,FALSE),VLOOKUP(E172,労務比率,'報告書（事業主控）記載用'!#REF!+1,FALSE))</f>
        <v>#REF!</v>
      </c>
      <c r="I172" s="119" t="e">
        <f>'報告書（事業主控）記載用'!#REF!</f>
        <v>#REF!</v>
      </c>
      <c r="J172" s="119" t="e">
        <f>'報告書（事業主控）記載用'!#REF!</f>
        <v>#REF!</v>
      </c>
      <c r="K172" s="119" t="e">
        <f>'報告書（事業主控）記載用'!#REF!</f>
        <v>#REF!</v>
      </c>
      <c r="L172" s="119">
        <f t="shared" si="15"/>
        <v>0</v>
      </c>
      <c r="M172" s="119">
        <f t="shared" si="16"/>
        <v>0</v>
      </c>
      <c r="N172" s="119" t="e">
        <f t="shared" si="18"/>
        <v>#REF!</v>
      </c>
      <c r="O172" s="119" t="e">
        <f t="shared" si="17"/>
        <v>#REF!</v>
      </c>
      <c r="R172" s="119" t="e">
        <f>IF(AND(J172=0,C172&gt;=設定シート!E$101,C172&lt;=設定シート!G$101),1,0)</f>
        <v>#REF!</v>
      </c>
    </row>
    <row r="173" spans="1:18" ht="15" customHeight="1">
      <c r="B173" s="119">
        <v>5</v>
      </c>
      <c r="C173" s="119" t="e">
        <f>'報告書（事業主控）記載用'!#REF!</f>
        <v>#REF!</v>
      </c>
      <c r="D173" s="119" t="e">
        <f>IF(E173&lt;&gt;"31 水力発電施設、ずい道等新設事業","",IF('報告書（事業主控）記載用'!#REF!=11,1,IF('報告書（事業主控）記載用'!#REF!=13,2,IF('報告書（事業主控）記載用'!#REF!=15,3,IF('報告書（事業主控）記載用'!#REF!=17,4,"")))))</f>
        <v>#REF!</v>
      </c>
      <c r="E173" s="119" t="e">
        <f>'報告書（事業主控）記載用'!#REF!</f>
        <v>#REF!</v>
      </c>
      <c r="F173" s="119" t="e">
        <f>'報告書（事業主控）記載用'!#REF!</f>
        <v>#REF!</v>
      </c>
      <c r="G173" s="119" t="e">
        <f>IF(OR(LEFT(E173,2)="31",LEFT(E173,2)="34",LEFT(E173,2)="36",LEFT(E173,2)="37"),VLOOKUP(E173,労務比率2,'報告書（事業主控）記載用'!#REF!,FALSE),VLOOKUP(E173,労務比率,'報告書（事業主控）記載用'!#REF!,FALSE))</f>
        <v>#REF!</v>
      </c>
      <c r="H173" s="119" t="e">
        <f>IF(OR(LEFT(E173,2)="31",LEFT(E173,2)="34",LEFT(E173,2)="36",LEFT(E173,2)="37"),VLOOKUP(E173,労務比率2,'報告書（事業主控）記載用'!#REF!+1,FALSE),VLOOKUP(E173,労務比率,'報告書（事業主控）記載用'!#REF!+1,FALSE))</f>
        <v>#REF!</v>
      </c>
      <c r="I173" s="119" t="e">
        <f>'報告書（事業主控）記載用'!#REF!</f>
        <v>#REF!</v>
      </c>
      <c r="J173" s="119" t="e">
        <f>'報告書（事業主控）記載用'!#REF!</f>
        <v>#REF!</v>
      </c>
      <c r="K173" s="119" t="e">
        <f>'報告書（事業主控）記載用'!#REF!</f>
        <v>#REF!</v>
      </c>
      <c r="L173" s="119">
        <f t="shared" si="15"/>
        <v>0</v>
      </c>
      <c r="M173" s="119">
        <f t="shared" si="16"/>
        <v>0</v>
      </c>
      <c r="N173" s="119" t="e">
        <f t="shared" si="18"/>
        <v>#REF!</v>
      </c>
      <c r="O173" s="119" t="e">
        <f t="shared" si="17"/>
        <v>#REF!</v>
      </c>
      <c r="R173" s="119" t="e">
        <f>IF(AND(J173=0,C173&gt;=設定シート!E$101,C173&lt;=設定シート!G$101),1,0)</f>
        <v>#REF!</v>
      </c>
    </row>
    <row r="174" spans="1:18" ht="15" customHeight="1">
      <c r="B174" s="119">
        <v>6</v>
      </c>
      <c r="C174" s="119" t="e">
        <f>'報告書（事業主控）記載用'!#REF!</f>
        <v>#REF!</v>
      </c>
      <c r="D174" s="119" t="e">
        <f>IF(E174&lt;&gt;"31 水力発電施設、ずい道等新設事業","",IF('報告書（事業主控）記載用'!#REF!=11,1,IF('報告書（事業主控）記載用'!#REF!=13,2,IF('報告書（事業主控）記載用'!#REF!=15,3,IF('報告書（事業主控）記載用'!#REF!=17,4,"")))))</f>
        <v>#REF!</v>
      </c>
      <c r="E174" s="119" t="e">
        <f>'報告書（事業主控）記載用'!#REF!</f>
        <v>#REF!</v>
      </c>
      <c r="F174" s="119" t="e">
        <f>'報告書（事業主控）記載用'!#REF!</f>
        <v>#REF!</v>
      </c>
      <c r="G174" s="119" t="e">
        <f>IF(OR(LEFT(E174,2)="31",LEFT(E174,2)="34",LEFT(E174,2)="36",LEFT(E174,2)="37"),VLOOKUP(E174,労務比率2,'報告書（事業主控）記載用'!#REF!,FALSE),VLOOKUP(E174,労務比率,'報告書（事業主控）記載用'!#REF!,FALSE))</f>
        <v>#REF!</v>
      </c>
      <c r="H174" s="119" t="e">
        <f>IF(OR(LEFT(E174,2)="31",LEFT(E174,2)="34",LEFT(E174,2)="36",LEFT(E174,2)="37"),VLOOKUP(E174,労務比率2,'報告書（事業主控）記載用'!#REF!+1,FALSE),VLOOKUP(E174,労務比率,'報告書（事業主控）記載用'!#REF!+1,FALSE))</f>
        <v>#REF!</v>
      </c>
      <c r="I174" s="119" t="e">
        <f>'報告書（事業主控）記載用'!#REF!</f>
        <v>#REF!</v>
      </c>
      <c r="J174" s="119" t="e">
        <f>'報告書（事業主控）記載用'!#REF!</f>
        <v>#REF!</v>
      </c>
      <c r="K174" s="119" t="e">
        <f>'報告書（事業主控）記載用'!#REF!</f>
        <v>#REF!</v>
      </c>
      <c r="L174" s="119">
        <f t="shared" si="15"/>
        <v>0</v>
      </c>
      <c r="M174" s="119">
        <f t="shared" si="16"/>
        <v>0</v>
      </c>
      <c r="N174" s="119" t="e">
        <f t="shared" si="18"/>
        <v>#REF!</v>
      </c>
      <c r="O174" s="119" t="e">
        <f t="shared" si="17"/>
        <v>#REF!</v>
      </c>
      <c r="R174" s="119" t="e">
        <f>IF(AND(J174=0,C174&gt;=設定シート!E$101,C174&lt;=設定シート!G$101),1,0)</f>
        <v>#REF!</v>
      </c>
    </row>
    <row r="175" spans="1:18" ht="15" customHeight="1">
      <c r="B175" s="119">
        <v>7</v>
      </c>
      <c r="C175" s="119" t="e">
        <f>'報告書（事業主控）記載用'!#REF!</f>
        <v>#REF!</v>
      </c>
      <c r="D175" s="119" t="e">
        <f>IF(E175&lt;&gt;"31 水力発電施設、ずい道等新設事業","",IF('報告書（事業主控）記載用'!#REF!=11,1,IF('報告書（事業主控）記載用'!#REF!=13,2,IF('報告書（事業主控）記載用'!#REF!=15,3,IF('報告書（事業主控）記載用'!#REF!=17,4,"")))))</f>
        <v>#REF!</v>
      </c>
      <c r="E175" s="119" t="e">
        <f>'報告書（事業主控）記載用'!#REF!</f>
        <v>#REF!</v>
      </c>
      <c r="F175" s="119" t="e">
        <f>'報告書（事業主控）記載用'!#REF!</f>
        <v>#REF!</v>
      </c>
      <c r="G175" s="119" t="e">
        <f>IF(OR(LEFT(E175,2)="31",LEFT(E175,2)="34",LEFT(E175,2)="36",LEFT(E175,2)="37"),VLOOKUP(E175,労務比率2,'報告書（事業主控）記載用'!#REF!,FALSE),VLOOKUP(E175,労務比率,'報告書（事業主控）記載用'!#REF!,FALSE))</f>
        <v>#REF!</v>
      </c>
      <c r="H175" s="119" t="e">
        <f>IF(OR(LEFT(E175,2)="31",LEFT(E175,2)="34",LEFT(E175,2)="36",LEFT(E175,2)="37"),VLOOKUP(E175,労務比率2,'報告書（事業主控）記載用'!#REF!+1,FALSE),VLOOKUP(E175,労務比率,'報告書（事業主控）記載用'!#REF!+1,FALSE))</f>
        <v>#REF!</v>
      </c>
      <c r="I175" s="119" t="e">
        <f>'報告書（事業主控）記載用'!#REF!</f>
        <v>#REF!</v>
      </c>
      <c r="J175" s="119" t="e">
        <f>'報告書（事業主控）記載用'!#REF!</f>
        <v>#REF!</v>
      </c>
      <c r="K175" s="119" t="e">
        <f>'報告書（事業主控）記載用'!#REF!</f>
        <v>#REF!</v>
      </c>
      <c r="L175" s="119">
        <f t="shared" si="15"/>
        <v>0</v>
      </c>
      <c r="M175" s="119">
        <f t="shared" si="16"/>
        <v>0</v>
      </c>
      <c r="N175" s="119" t="e">
        <f t="shared" si="18"/>
        <v>#REF!</v>
      </c>
      <c r="O175" s="119" t="e">
        <f t="shared" si="17"/>
        <v>#REF!</v>
      </c>
      <c r="R175" s="119" t="e">
        <f>IF(AND(J175=0,C175&gt;=設定シート!E$101,C175&lt;=設定シート!G$101),1,0)</f>
        <v>#REF!</v>
      </c>
    </row>
    <row r="176" spans="1:18" ht="15" customHeight="1">
      <c r="B176" s="119">
        <v>8</v>
      </c>
      <c r="C176" s="119" t="e">
        <f>'報告書（事業主控）記載用'!#REF!</f>
        <v>#REF!</v>
      </c>
      <c r="D176" s="119" t="e">
        <f>IF(E176&lt;&gt;"31 水力発電施設、ずい道等新設事業","",IF('報告書（事業主控）記載用'!#REF!=11,1,IF('報告書（事業主控）記載用'!#REF!=13,2,IF('報告書（事業主控）記載用'!#REF!=15,3,IF('報告書（事業主控）記載用'!#REF!=17,4,"")))))</f>
        <v>#REF!</v>
      </c>
      <c r="E176" s="119" t="e">
        <f>'報告書（事業主控）記載用'!#REF!</f>
        <v>#REF!</v>
      </c>
      <c r="F176" s="119" t="e">
        <f>'報告書（事業主控）記載用'!#REF!</f>
        <v>#REF!</v>
      </c>
      <c r="G176" s="119" t="e">
        <f>IF(OR(LEFT(E176,2)="31",LEFT(E176,2)="34",LEFT(E176,2)="36",LEFT(E176,2)="37"),VLOOKUP(E176,労務比率2,'報告書（事業主控）記載用'!#REF!,FALSE),VLOOKUP(E176,労務比率,'報告書（事業主控）記載用'!#REF!,FALSE))</f>
        <v>#REF!</v>
      </c>
      <c r="H176" s="119" t="e">
        <f>IF(OR(LEFT(E176,2)="31",LEFT(E176,2)="34",LEFT(E176,2)="36",LEFT(E176,2)="37"),VLOOKUP(E176,労務比率2,'報告書（事業主控）記載用'!#REF!+1,FALSE),VLOOKUP(E176,労務比率,'報告書（事業主控）記載用'!#REF!+1,FALSE))</f>
        <v>#REF!</v>
      </c>
      <c r="I176" s="119" t="e">
        <f>'報告書（事業主控）記載用'!#REF!</f>
        <v>#REF!</v>
      </c>
      <c r="J176" s="119" t="e">
        <f>'報告書（事業主控）記載用'!#REF!</f>
        <v>#REF!</v>
      </c>
      <c r="K176" s="119" t="e">
        <f>'報告書（事業主控）記載用'!#REF!</f>
        <v>#REF!</v>
      </c>
      <c r="L176" s="119">
        <f t="shared" si="15"/>
        <v>0</v>
      </c>
      <c r="M176" s="119">
        <f t="shared" si="16"/>
        <v>0</v>
      </c>
      <c r="N176" s="119" t="e">
        <f t="shared" si="18"/>
        <v>#REF!</v>
      </c>
      <c r="O176" s="119" t="e">
        <f t="shared" si="17"/>
        <v>#REF!</v>
      </c>
      <c r="R176" s="119" t="e">
        <f>IF(AND(J176=0,C176&gt;=設定シート!E$101,C176&lt;=設定シート!G$101),1,0)</f>
        <v>#REF!</v>
      </c>
    </row>
    <row r="177" spans="1:18" ht="15" customHeight="1">
      <c r="B177" s="119">
        <v>9</v>
      </c>
      <c r="C177" s="119" t="e">
        <f>'報告書（事業主控）記載用'!#REF!</f>
        <v>#REF!</v>
      </c>
      <c r="D177" s="119" t="e">
        <f>IF(E177&lt;&gt;"31 水力発電施設、ずい道等新設事業","",IF('報告書（事業主控）記載用'!#REF!=11,1,IF('報告書（事業主控）記載用'!#REF!=13,2,IF('報告書（事業主控）記載用'!#REF!=15,3,IF('報告書（事業主控）記載用'!#REF!=17,4,"")))))</f>
        <v>#REF!</v>
      </c>
      <c r="E177" s="119" t="e">
        <f>'報告書（事業主控）記載用'!#REF!</f>
        <v>#REF!</v>
      </c>
      <c r="F177" s="119" t="e">
        <f>'報告書（事業主控）記載用'!#REF!</f>
        <v>#REF!</v>
      </c>
      <c r="G177" s="119" t="e">
        <f>IF(OR(LEFT(E177,2)="31",LEFT(E177,2)="34",LEFT(E177,2)="36",LEFT(E177,2)="37"),VLOOKUP(E177,労務比率2,'報告書（事業主控）記載用'!#REF!,FALSE),VLOOKUP(E177,労務比率,'報告書（事業主控）記載用'!#REF!,FALSE))</f>
        <v>#REF!</v>
      </c>
      <c r="H177" s="119" t="e">
        <f>IF(OR(LEFT(E177,2)="31",LEFT(E177,2)="34",LEFT(E177,2)="36",LEFT(E177,2)="37"),VLOOKUP(E177,労務比率2,'報告書（事業主控）記載用'!#REF!+1,FALSE),VLOOKUP(E177,労務比率,'報告書（事業主控）記載用'!#REF!+1,FALSE))</f>
        <v>#REF!</v>
      </c>
      <c r="I177" s="119" t="e">
        <f>'報告書（事業主控）記載用'!#REF!</f>
        <v>#REF!</v>
      </c>
      <c r="J177" s="119" t="e">
        <f>'報告書（事業主控）記載用'!#REF!</f>
        <v>#REF!</v>
      </c>
      <c r="K177" s="119" t="e">
        <f>'報告書（事業主控）記載用'!#REF!</f>
        <v>#REF!</v>
      </c>
      <c r="L177" s="119">
        <f t="shared" si="15"/>
        <v>0</v>
      </c>
      <c r="M177" s="119">
        <f t="shared" si="16"/>
        <v>0</v>
      </c>
      <c r="N177" s="119" t="e">
        <f t="shared" si="18"/>
        <v>#REF!</v>
      </c>
      <c r="O177" s="119" t="e">
        <f t="shared" si="17"/>
        <v>#REF!</v>
      </c>
      <c r="R177" s="119" t="e">
        <f>IF(AND(J177=0,C177&gt;=設定シート!E$101,C177&lt;=設定シート!G$101),1,0)</f>
        <v>#REF!</v>
      </c>
    </row>
    <row r="178" spans="1:18" ht="15" customHeight="1">
      <c r="A178" s="119">
        <v>14</v>
      </c>
      <c r="B178" s="119">
        <v>1</v>
      </c>
      <c r="C178" s="119" t="e">
        <f>'報告書（事業主控）記載用'!#REF!</f>
        <v>#REF!</v>
      </c>
      <c r="D178" s="119" t="e">
        <f>IF(E178&lt;&gt;"31 水力発電施設、ずい道等新設事業","",IF('報告書（事業主控）記載用'!#REF!=11,1,IF('報告書（事業主控）記載用'!#REF!=13,2,IF('報告書（事業主控）記載用'!#REF!=15,3,IF('報告書（事業主控）記載用'!#REF!=17,4,"")))))</f>
        <v>#REF!</v>
      </c>
      <c r="E178" s="119" t="e">
        <f>'報告書（事業主控）記載用'!#REF!</f>
        <v>#REF!</v>
      </c>
      <c r="F178" s="119" t="e">
        <f>'報告書（事業主控）記載用'!#REF!</f>
        <v>#REF!</v>
      </c>
      <c r="G178" s="119" t="e">
        <f>IF(OR(LEFT(E178,2)="31",LEFT(E178,2)="34",LEFT(E178,2)="36",LEFT(E178,2)="37"),VLOOKUP(E178,労務比率2,'報告書（事業主控）記載用'!#REF!,FALSE),VLOOKUP(E178,労務比率,'報告書（事業主控）記載用'!#REF!,FALSE))</f>
        <v>#REF!</v>
      </c>
      <c r="H178" s="119" t="e">
        <f>IF(OR(LEFT(E178,2)="31",LEFT(E178,2)="34",LEFT(E178,2)="36",LEFT(E178,2)="37"),VLOOKUP(E178,労務比率2,'報告書（事業主控）記載用'!#REF!+1,FALSE),VLOOKUP(E178,労務比率,'報告書（事業主控）記載用'!#REF!+1,FALSE))</f>
        <v>#REF!</v>
      </c>
      <c r="I178" s="119" t="e">
        <f>'報告書（事業主控）記載用'!#REF!</f>
        <v>#REF!</v>
      </c>
      <c r="J178" s="119" t="e">
        <f>'報告書（事業主控）記載用'!#REF!</f>
        <v>#REF!</v>
      </c>
      <c r="K178" s="119" t="e">
        <f>'報告書（事業主控）記載用'!#REF!</f>
        <v>#REF!</v>
      </c>
      <c r="L178" s="119">
        <f t="shared" si="15"/>
        <v>0</v>
      </c>
      <c r="M178" s="119">
        <f t="shared" si="16"/>
        <v>0</v>
      </c>
      <c r="N178" s="119" t="e">
        <f t="shared" si="18"/>
        <v>#REF!</v>
      </c>
      <c r="O178" s="119" t="e">
        <f t="shared" si="17"/>
        <v>#REF!</v>
      </c>
      <c r="P178" s="119">
        <f>INT(SUMIF(O178:O186,0,I178:I186)*105/108)</f>
        <v>0</v>
      </c>
      <c r="Q178" s="119">
        <f>INT(P178*IF(COUNTIF(R178:R186,1)=0,0,SUMIF(R178:R186,1,G178:G186)/COUNTIF(R178:R186,1))/100)</f>
        <v>0</v>
      </c>
      <c r="R178" s="119" t="e">
        <f>IF(AND(J178=0,C178&gt;=設定シート!E$101,C178&lt;=設定シート!G$101),1,0)</f>
        <v>#REF!</v>
      </c>
    </row>
    <row r="179" spans="1:18" ht="15" customHeight="1">
      <c r="B179" s="119">
        <v>2</v>
      </c>
      <c r="C179" s="119" t="e">
        <f>'報告書（事業主控）記載用'!#REF!</f>
        <v>#REF!</v>
      </c>
      <c r="D179" s="119" t="e">
        <f>IF(E179&lt;&gt;"31 水力発電施設、ずい道等新設事業","",IF('報告書（事業主控）記載用'!#REF!=11,1,IF('報告書（事業主控）記載用'!#REF!=13,2,IF('報告書（事業主控）記載用'!#REF!=15,3,IF('報告書（事業主控）記載用'!#REF!=17,4,"")))))</f>
        <v>#REF!</v>
      </c>
      <c r="E179" s="119" t="e">
        <f>'報告書（事業主控）記載用'!#REF!</f>
        <v>#REF!</v>
      </c>
      <c r="F179" s="119" t="e">
        <f>'報告書（事業主控）記載用'!#REF!</f>
        <v>#REF!</v>
      </c>
      <c r="G179" s="119" t="e">
        <f>IF(OR(LEFT(E179,2)="31",LEFT(E179,2)="34",LEFT(E179,2)="36",LEFT(E179,2)="37"),VLOOKUP(E179,労務比率2,'報告書（事業主控）記載用'!#REF!,FALSE),VLOOKUP(E179,労務比率,'報告書（事業主控）記載用'!#REF!,FALSE))</f>
        <v>#REF!</v>
      </c>
      <c r="H179" s="119" t="e">
        <f>IF(OR(LEFT(E179,2)="31",LEFT(E179,2)="34",LEFT(E179,2)="36",LEFT(E179,2)="37"),VLOOKUP(E179,労務比率2,'報告書（事業主控）記載用'!#REF!+1,FALSE),VLOOKUP(E179,労務比率,'報告書（事業主控）記載用'!#REF!+1,FALSE))</f>
        <v>#REF!</v>
      </c>
      <c r="I179" s="119" t="e">
        <f>'報告書（事業主控）記載用'!#REF!</f>
        <v>#REF!</v>
      </c>
      <c r="J179" s="119" t="e">
        <f>'報告書（事業主控）記載用'!#REF!</f>
        <v>#REF!</v>
      </c>
      <c r="K179" s="119" t="e">
        <f>'報告書（事業主控）記載用'!#REF!</f>
        <v>#REF!</v>
      </c>
      <c r="L179" s="119">
        <f t="shared" si="15"/>
        <v>0</v>
      </c>
      <c r="M179" s="119">
        <f t="shared" si="16"/>
        <v>0</v>
      </c>
      <c r="N179" s="119" t="e">
        <f t="shared" si="18"/>
        <v>#REF!</v>
      </c>
      <c r="O179" s="119" t="e">
        <f t="shared" si="17"/>
        <v>#REF!</v>
      </c>
      <c r="R179" s="119" t="e">
        <f>IF(AND(J179=0,C179&gt;=設定シート!E$101,C179&lt;=設定シート!G$101),1,0)</f>
        <v>#REF!</v>
      </c>
    </row>
    <row r="180" spans="1:18" ht="15" customHeight="1">
      <c r="B180" s="119">
        <v>3</v>
      </c>
      <c r="C180" s="119" t="e">
        <f>'報告書（事業主控）記載用'!#REF!</f>
        <v>#REF!</v>
      </c>
      <c r="D180" s="119" t="e">
        <f>IF(E180&lt;&gt;"31 水力発電施設、ずい道等新設事業","",IF('報告書（事業主控）記載用'!#REF!=11,1,IF('報告書（事業主控）記載用'!#REF!=13,2,IF('報告書（事業主控）記載用'!#REF!=15,3,IF('報告書（事業主控）記載用'!#REF!=17,4,"")))))</f>
        <v>#REF!</v>
      </c>
      <c r="E180" s="119" t="e">
        <f>'報告書（事業主控）記載用'!#REF!</f>
        <v>#REF!</v>
      </c>
      <c r="F180" s="119" t="e">
        <f>'報告書（事業主控）記載用'!#REF!</f>
        <v>#REF!</v>
      </c>
      <c r="G180" s="119" t="e">
        <f>IF(OR(LEFT(E180,2)="31",LEFT(E180,2)="34",LEFT(E180,2)="36",LEFT(E180,2)="37"),VLOOKUP(E180,労務比率2,'報告書（事業主控）記載用'!#REF!,FALSE),VLOOKUP(E180,労務比率,'報告書（事業主控）記載用'!#REF!,FALSE))</f>
        <v>#REF!</v>
      </c>
      <c r="H180" s="119" t="e">
        <f>IF(OR(LEFT(E180,2)="31",LEFT(E180,2)="34",LEFT(E180,2)="36",LEFT(E180,2)="37"),VLOOKUP(E180,労務比率2,'報告書（事業主控）記載用'!#REF!+1,FALSE),VLOOKUP(E180,労務比率,'報告書（事業主控）記載用'!#REF!+1,FALSE))</f>
        <v>#REF!</v>
      </c>
      <c r="I180" s="119" t="e">
        <f>'報告書（事業主控）記載用'!#REF!</f>
        <v>#REF!</v>
      </c>
      <c r="J180" s="119" t="e">
        <f>'報告書（事業主控）記載用'!#REF!</f>
        <v>#REF!</v>
      </c>
      <c r="K180" s="119" t="e">
        <f>'報告書（事業主控）記載用'!#REF!</f>
        <v>#REF!</v>
      </c>
      <c r="L180" s="119">
        <f t="shared" si="15"/>
        <v>0</v>
      </c>
      <c r="M180" s="119">
        <f t="shared" si="16"/>
        <v>0</v>
      </c>
      <c r="N180" s="119" t="e">
        <f t="shared" si="18"/>
        <v>#REF!</v>
      </c>
      <c r="O180" s="119" t="e">
        <f t="shared" si="17"/>
        <v>#REF!</v>
      </c>
      <c r="R180" s="119" t="e">
        <f>IF(AND(J180=0,C180&gt;=設定シート!E$101,C180&lt;=設定シート!G$101),1,0)</f>
        <v>#REF!</v>
      </c>
    </row>
    <row r="181" spans="1:18" ht="15" customHeight="1">
      <c r="B181" s="119">
        <v>4</v>
      </c>
      <c r="C181" s="119" t="e">
        <f>'報告書（事業主控）記載用'!#REF!</f>
        <v>#REF!</v>
      </c>
      <c r="D181" s="119" t="e">
        <f>IF(E181&lt;&gt;"31 水力発電施設、ずい道等新設事業","",IF('報告書（事業主控）記載用'!#REF!=11,1,IF('報告書（事業主控）記載用'!#REF!=13,2,IF('報告書（事業主控）記載用'!#REF!=15,3,IF('報告書（事業主控）記載用'!#REF!=17,4,"")))))</f>
        <v>#REF!</v>
      </c>
      <c r="E181" s="119" t="e">
        <f>'報告書（事業主控）記載用'!#REF!</f>
        <v>#REF!</v>
      </c>
      <c r="F181" s="119" t="e">
        <f>'報告書（事業主控）記載用'!#REF!</f>
        <v>#REF!</v>
      </c>
      <c r="G181" s="119" t="e">
        <f>IF(OR(LEFT(E181,2)="31",LEFT(E181,2)="34",LEFT(E181,2)="36",LEFT(E181,2)="37"),VLOOKUP(E181,労務比率2,'報告書（事業主控）記載用'!#REF!,FALSE),VLOOKUP(E181,労務比率,'報告書（事業主控）記載用'!#REF!,FALSE))</f>
        <v>#REF!</v>
      </c>
      <c r="H181" s="119" t="e">
        <f>IF(OR(LEFT(E181,2)="31",LEFT(E181,2)="34",LEFT(E181,2)="36",LEFT(E181,2)="37"),VLOOKUP(E181,労務比率2,'報告書（事業主控）記載用'!#REF!+1,FALSE),VLOOKUP(E181,労務比率,'報告書（事業主控）記載用'!#REF!+1,FALSE))</f>
        <v>#REF!</v>
      </c>
      <c r="I181" s="119" t="e">
        <f>'報告書（事業主控）記載用'!#REF!</f>
        <v>#REF!</v>
      </c>
      <c r="J181" s="119" t="e">
        <f>'報告書（事業主控）記載用'!#REF!</f>
        <v>#REF!</v>
      </c>
      <c r="K181" s="119" t="e">
        <f>'報告書（事業主控）記載用'!#REF!</f>
        <v>#REF!</v>
      </c>
      <c r="L181" s="119">
        <f t="shared" si="15"/>
        <v>0</v>
      </c>
      <c r="M181" s="119">
        <f t="shared" si="16"/>
        <v>0</v>
      </c>
      <c r="N181" s="119" t="e">
        <f t="shared" si="18"/>
        <v>#REF!</v>
      </c>
      <c r="O181" s="119" t="e">
        <f t="shared" si="17"/>
        <v>#REF!</v>
      </c>
      <c r="R181" s="119" t="e">
        <f>IF(AND(J181=0,C181&gt;=設定シート!E$101,C181&lt;=設定シート!G$101),1,0)</f>
        <v>#REF!</v>
      </c>
    </row>
    <row r="182" spans="1:18" ht="15" customHeight="1">
      <c r="B182" s="119">
        <v>5</v>
      </c>
      <c r="C182" s="119" t="e">
        <f>'報告書（事業主控）記載用'!#REF!</f>
        <v>#REF!</v>
      </c>
      <c r="D182" s="119" t="e">
        <f>IF(E182&lt;&gt;"31 水力発電施設、ずい道等新設事業","",IF('報告書（事業主控）記載用'!#REF!=11,1,IF('報告書（事業主控）記載用'!#REF!=13,2,IF('報告書（事業主控）記載用'!#REF!=15,3,IF('報告書（事業主控）記載用'!#REF!=17,4,"")))))</f>
        <v>#REF!</v>
      </c>
      <c r="E182" s="119" t="e">
        <f>'報告書（事業主控）記載用'!#REF!</f>
        <v>#REF!</v>
      </c>
      <c r="F182" s="119" t="e">
        <f>'報告書（事業主控）記載用'!#REF!</f>
        <v>#REF!</v>
      </c>
      <c r="G182" s="119" t="e">
        <f>IF(OR(LEFT(E182,2)="31",LEFT(E182,2)="34",LEFT(E182,2)="36",LEFT(E182,2)="37"),VLOOKUP(E182,労務比率2,'報告書（事業主控）記載用'!#REF!,FALSE),VLOOKUP(E182,労務比率,'報告書（事業主控）記載用'!#REF!,FALSE))</f>
        <v>#REF!</v>
      </c>
      <c r="H182" s="119" t="e">
        <f>IF(OR(LEFT(E182,2)="31",LEFT(E182,2)="34",LEFT(E182,2)="36",LEFT(E182,2)="37"),VLOOKUP(E182,労務比率2,'報告書（事業主控）記載用'!#REF!+1,FALSE),VLOOKUP(E182,労務比率,'報告書（事業主控）記載用'!#REF!+1,FALSE))</f>
        <v>#REF!</v>
      </c>
      <c r="I182" s="119" t="e">
        <f>'報告書（事業主控）記載用'!#REF!</f>
        <v>#REF!</v>
      </c>
      <c r="J182" s="119" t="e">
        <f>'報告書（事業主控）記載用'!#REF!</f>
        <v>#REF!</v>
      </c>
      <c r="K182" s="119" t="e">
        <f>'報告書（事業主控）記載用'!#REF!</f>
        <v>#REF!</v>
      </c>
      <c r="L182" s="119">
        <f t="shared" si="15"/>
        <v>0</v>
      </c>
      <c r="M182" s="119">
        <f t="shared" si="16"/>
        <v>0</v>
      </c>
      <c r="N182" s="119" t="e">
        <f t="shared" si="18"/>
        <v>#REF!</v>
      </c>
      <c r="O182" s="119" t="e">
        <f t="shared" si="17"/>
        <v>#REF!</v>
      </c>
      <c r="R182" s="119" t="e">
        <f>IF(AND(J182=0,C182&gt;=設定シート!E$101,C182&lt;=設定シート!G$101),1,0)</f>
        <v>#REF!</v>
      </c>
    </row>
    <row r="183" spans="1:18" ht="15" customHeight="1">
      <c r="B183" s="119">
        <v>6</v>
      </c>
      <c r="C183" s="119" t="e">
        <f>'報告書（事業主控）記載用'!#REF!</f>
        <v>#REF!</v>
      </c>
      <c r="D183" s="119" t="e">
        <f>IF(E183&lt;&gt;"31 水力発電施設、ずい道等新設事業","",IF('報告書（事業主控）記載用'!#REF!=11,1,IF('報告書（事業主控）記載用'!#REF!=13,2,IF('報告書（事業主控）記載用'!#REF!=15,3,IF('報告書（事業主控）記載用'!#REF!=17,4,"")))))</f>
        <v>#REF!</v>
      </c>
      <c r="E183" s="119" t="e">
        <f>'報告書（事業主控）記載用'!#REF!</f>
        <v>#REF!</v>
      </c>
      <c r="F183" s="119" t="e">
        <f>'報告書（事業主控）記載用'!#REF!</f>
        <v>#REF!</v>
      </c>
      <c r="G183" s="119" t="e">
        <f>IF(OR(LEFT(E183,2)="31",LEFT(E183,2)="34",LEFT(E183,2)="36",LEFT(E183,2)="37"),VLOOKUP(E183,労務比率2,'報告書（事業主控）記載用'!#REF!,FALSE),VLOOKUP(E183,労務比率,'報告書（事業主控）記載用'!#REF!,FALSE))</f>
        <v>#REF!</v>
      </c>
      <c r="H183" s="119" t="e">
        <f>IF(OR(LEFT(E183,2)="31",LEFT(E183,2)="34",LEFT(E183,2)="36",LEFT(E183,2)="37"),VLOOKUP(E183,労務比率2,'報告書（事業主控）記載用'!#REF!+1,FALSE),VLOOKUP(E183,労務比率,'報告書（事業主控）記載用'!#REF!+1,FALSE))</f>
        <v>#REF!</v>
      </c>
      <c r="I183" s="119" t="e">
        <f>'報告書（事業主控）記載用'!#REF!</f>
        <v>#REF!</v>
      </c>
      <c r="J183" s="119" t="e">
        <f>'報告書（事業主控）記載用'!#REF!</f>
        <v>#REF!</v>
      </c>
      <c r="K183" s="119" t="e">
        <f>'報告書（事業主控）記載用'!#REF!</f>
        <v>#REF!</v>
      </c>
      <c r="L183" s="119">
        <f t="shared" si="15"/>
        <v>0</v>
      </c>
      <c r="M183" s="119">
        <f t="shared" si="16"/>
        <v>0</v>
      </c>
      <c r="N183" s="119" t="e">
        <f t="shared" si="18"/>
        <v>#REF!</v>
      </c>
      <c r="O183" s="119" t="e">
        <f t="shared" si="17"/>
        <v>#REF!</v>
      </c>
      <c r="R183" s="119" t="e">
        <f>IF(AND(J183=0,C183&gt;=設定シート!E$101,C183&lt;=設定シート!G$101),1,0)</f>
        <v>#REF!</v>
      </c>
    </row>
    <row r="184" spans="1:18" ht="15" customHeight="1">
      <c r="B184" s="119">
        <v>7</v>
      </c>
      <c r="C184" s="119" t="e">
        <f>'報告書（事業主控）記載用'!#REF!</f>
        <v>#REF!</v>
      </c>
      <c r="D184" s="119" t="e">
        <f>IF(E184&lt;&gt;"31 水力発電施設、ずい道等新設事業","",IF('報告書（事業主控）記載用'!#REF!=11,1,IF('報告書（事業主控）記載用'!#REF!=13,2,IF('報告書（事業主控）記載用'!#REF!=15,3,IF('報告書（事業主控）記載用'!#REF!=17,4,"")))))</f>
        <v>#REF!</v>
      </c>
      <c r="E184" s="119" t="e">
        <f>'報告書（事業主控）記載用'!#REF!</f>
        <v>#REF!</v>
      </c>
      <c r="F184" s="119" t="e">
        <f>'報告書（事業主控）記載用'!#REF!</f>
        <v>#REF!</v>
      </c>
      <c r="G184" s="119" t="e">
        <f>IF(OR(LEFT(E184,2)="31",LEFT(E184,2)="34",LEFT(E184,2)="36",LEFT(E184,2)="37"),VLOOKUP(E184,労務比率2,'報告書（事業主控）記載用'!#REF!,FALSE),VLOOKUP(E184,労務比率,'報告書（事業主控）記載用'!#REF!,FALSE))</f>
        <v>#REF!</v>
      </c>
      <c r="H184" s="119" t="e">
        <f>IF(OR(LEFT(E184,2)="31",LEFT(E184,2)="34",LEFT(E184,2)="36",LEFT(E184,2)="37"),VLOOKUP(E184,労務比率2,'報告書（事業主控）記載用'!#REF!+1,FALSE),VLOOKUP(E184,労務比率,'報告書（事業主控）記載用'!#REF!+1,FALSE))</f>
        <v>#REF!</v>
      </c>
      <c r="I184" s="119" t="e">
        <f>'報告書（事業主控）記載用'!#REF!</f>
        <v>#REF!</v>
      </c>
      <c r="J184" s="119" t="e">
        <f>'報告書（事業主控）記載用'!#REF!</f>
        <v>#REF!</v>
      </c>
      <c r="K184" s="119" t="e">
        <f>'報告書（事業主控）記載用'!#REF!</f>
        <v>#REF!</v>
      </c>
      <c r="L184" s="119">
        <f t="shared" si="15"/>
        <v>0</v>
      </c>
      <c r="M184" s="119">
        <f t="shared" si="16"/>
        <v>0</v>
      </c>
      <c r="N184" s="119" t="e">
        <f t="shared" si="18"/>
        <v>#REF!</v>
      </c>
      <c r="O184" s="119" t="e">
        <f t="shared" si="17"/>
        <v>#REF!</v>
      </c>
      <c r="R184" s="119" t="e">
        <f>IF(AND(J184=0,C184&gt;=設定シート!E$101,C184&lt;=設定シート!G$101),1,0)</f>
        <v>#REF!</v>
      </c>
    </row>
    <row r="185" spans="1:18" ht="15" customHeight="1">
      <c r="B185" s="119">
        <v>8</v>
      </c>
      <c r="C185" s="119" t="e">
        <f>'報告書（事業主控）記載用'!#REF!</f>
        <v>#REF!</v>
      </c>
      <c r="D185" s="119" t="e">
        <f>IF(E185&lt;&gt;"31 水力発電施設、ずい道等新設事業","",IF('報告書（事業主控）記載用'!#REF!=11,1,IF('報告書（事業主控）記載用'!#REF!=13,2,IF('報告書（事業主控）記載用'!#REF!=15,3,IF('報告書（事業主控）記載用'!#REF!=17,4,"")))))</f>
        <v>#REF!</v>
      </c>
      <c r="E185" s="119" t="e">
        <f>'報告書（事業主控）記載用'!#REF!</f>
        <v>#REF!</v>
      </c>
      <c r="F185" s="119" t="e">
        <f>'報告書（事業主控）記載用'!#REF!</f>
        <v>#REF!</v>
      </c>
      <c r="G185" s="119" t="e">
        <f>IF(OR(LEFT(E185,2)="31",LEFT(E185,2)="34",LEFT(E185,2)="36",LEFT(E185,2)="37"),VLOOKUP(E185,労務比率2,'報告書（事業主控）記載用'!#REF!,FALSE),VLOOKUP(E185,労務比率,'報告書（事業主控）記載用'!#REF!,FALSE))</f>
        <v>#REF!</v>
      </c>
      <c r="H185" s="119" t="e">
        <f>IF(OR(LEFT(E185,2)="31",LEFT(E185,2)="34",LEFT(E185,2)="36",LEFT(E185,2)="37"),VLOOKUP(E185,労務比率2,'報告書（事業主控）記載用'!#REF!+1,FALSE),VLOOKUP(E185,労務比率,'報告書（事業主控）記載用'!#REF!+1,FALSE))</f>
        <v>#REF!</v>
      </c>
      <c r="I185" s="119" t="e">
        <f>'報告書（事業主控）記載用'!#REF!</f>
        <v>#REF!</v>
      </c>
      <c r="J185" s="119" t="e">
        <f>'報告書（事業主控）記載用'!#REF!</f>
        <v>#REF!</v>
      </c>
      <c r="K185" s="119" t="e">
        <f>'報告書（事業主控）記載用'!#REF!</f>
        <v>#REF!</v>
      </c>
      <c r="L185" s="119">
        <f t="shared" si="15"/>
        <v>0</v>
      </c>
      <c r="M185" s="119">
        <f t="shared" si="16"/>
        <v>0</v>
      </c>
      <c r="N185" s="119" t="e">
        <f t="shared" si="18"/>
        <v>#REF!</v>
      </c>
      <c r="O185" s="119" t="e">
        <f t="shared" si="17"/>
        <v>#REF!</v>
      </c>
      <c r="R185" s="119" t="e">
        <f>IF(AND(J185=0,C185&gt;=設定シート!E$101,C185&lt;=設定シート!G$101),1,0)</f>
        <v>#REF!</v>
      </c>
    </row>
    <row r="186" spans="1:18" ht="15" customHeight="1">
      <c r="B186" s="119">
        <v>9</v>
      </c>
      <c r="C186" s="119" t="e">
        <f>'報告書（事業主控）記載用'!#REF!</f>
        <v>#REF!</v>
      </c>
      <c r="D186" s="119" t="e">
        <f>IF(E186&lt;&gt;"31 水力発電施設、ずい道等新設事業","",IF('報告書（事業主控）記載用'!#REF!=11,1,IF('報告書（事業主控）記載用'!#REF!=13,2,IF('報告書（事業主控）記載用'!#REF!=15,3,IF('報告書（事業主控）記載用'!#REF!=17,4,"")))))</f>
        <v>#REF!</v>
      </c>
      <c r="E186" s="119" t="e">
        <f>'報告書（事業主控）記載用'!#REF!</f>
        <v>#REF!</v>
      </c>
      <c r="F186" s="119" t="e">
        <f>'報告書（事業主控）記載用'!#REF!</f>
        <v>#REF!</v>
      </c>
      <c r="G186" s="119" t="e">
        <f>IF(OR(LEFT(E186,2)="31",LEFT(E186,2)="34",LEFT(E186,2)="36",LEFT(E186,2)="37"),VLOOKUP(E186,労務比率2,'報告書（事業主控）記載用'!#REF!,FALSE),VLOOKUP(E186,労務比率,'報告書（事業主控）記載用'!#REF!,FALSE))</f>
        <v>#REF!</v>
      </c>
      <c r="H186" s="119" t="e">
        <f>IF(OR(LEFT(E186,2)="31",LEFT(E186,2)="34",LEFT(E186,2)="36",LEFT(E186,2)="37"),VLOOKUP(E186,労務比率2,'報告書（事業主控）記載用'!#REF!+1,FALSE),VLOOKUP(E186,労務比率,'報告書（事業主控）記載用'!#REF!+1,FALSE))</f>
        <v>#REF!</v>
      </c>
      <c r="I186" s="119" t="e">
        <f>'報告書（事業主控）記載用'!#REF!</f>
        <v>#REF!</v>
      </c>
      <c r="J186" s="119" t="e">
        <f>'報告書（事業主控）記載用'!#REF!</f>
        <v>#REF!</v>
      </c>
      <c r="K186" s="119" t="e">
        <f>'報告書（事業主控）記載用'!#REF!</f>
        <v>#REF!</v>
      </c>
      <c r="L186" s="119">
        <f t="shared" si="15"/>
        <v>0</v>
      </c>
      <c r="M186" s="119">
        <f t="shared" si="16"/>
        <v>0</v>
      </c>
      <c r="N186" s="119" t="e">
        <f t="shared" si="18"/>
        <v>#REF!</v>
      </c>
      <c r="O186" s="119" t="e">
        <f t="shared" si="17"/>
        <v>#REF!</v>
      </c>
      <c r="R186" s="119" t="e">
        <f>IF(AND(J186=0,C186&gt;=設定シート!E$101,C186&lt;=設定シート!G$101),1,0)</f>
        <v>#REF!</v>
      </c>
    </row>
    <row r="187" spans="1:18" ht="15" customHeight="1">
      <c r="A187" s="119">
        <v>15</v>
      </c>
      <c r="B187" s="119">
        <v>1</v>
      </c>
      <c r="C187" s="119" t="e">
        <f>'報告書（事業主控）記載用'!#REF!</f>
        <v>#REF!</v>
      </c>
      <c r="D187" s="119" t="e">
        <f>IF(E187&lt;&gt;"31 水力発電施設、ずい道等新設事業","",IF('報告書（事業主控）記載用'!#REF!=11,1,IF('報告書（事業主控）記載用'!#REF!=13,2,IF('報告書（事業主控）記載用'!#REF!=15,3,IF('報告書（事業主控）記載用'!#REF!=17,4,"")))))</f>
        <v>#REF!</v>
      </c>
      <c r="E187" s="119" t="e">
        <f>'報告書（事業主控）記載用'!#REF!</f>
        <v>#REF!</v>
      </c>
      <c r="F187" s="119" t="e">
        <f>'報告書（事業主控）記載用'!#REF!</f>
        <v>#REF!</v>
      </c>
      <c r="G187" s="119" t="e">
        <f>IF(OR(LEFT(E187,2)="31",LEFT(E187,2)="34",LEFT(E187,2)="36",LEFT(E187,2)="37"),VLOOKUP(E187,労務比率2,'報告書（事業主控）記載用'!#REF!,FALSE),VLOOKUP(E187,労務比率,'報告書（事業主控）記載用'!#REF!,FALSE))</f>
        <v>#REF!</v>
      </c>
      <c r="H187" s="119" t="e">
        <f>IF(OR(LEFT(E187,2)="31",LEFT(E187,2)="34",LEFT(E187,2)="36",LEFT(E187,2)="37"),VLOOKUP(E187,労務比率2,'報告書（事業主控）記載用'!#REF!+1,FALSE),VLOOKUP(E187,労務比率,'報告書（事業主控）記載用'!#REF!+1,FALSE))</f>
        <v>#REF!</v>
      </c>
      <c r="I187" s="119" t="e">
        <f>'報告書（事業主控）記載用'!#REF!</f>
        <v>#REF!</v>
      </c>
      <c r="J187" s="119" t="e">
        <f>'報告書（事業主控）記載用'!#REF!</f>
        <v>#REF!</v>
      </c>
      <c r="K187" s="119" t="e">
        <f>'報告書（事業主控）記載用'!#REF!</f>
        <v>#REF!</v>
      </c>
      <c r="L187" s="119">
        <f t="shared" si="15"/>
        <v>0</v>
      </c>
      <c r="M187" s="119">
        <f t="shared" si="16"/>
        <v>0</v>
      </c>
      <c r="N187" s="119" t="e">
        <f t="shared" si="18"/>
        <v>#REF!</v>
      </c>
      <c r="O187" s="119" t="e">
        <f t="shared" si="17"/>
        <v>#REF!</v>
      </c>
      <c r="P187" s="119">
        <f>INT(SUMIF(O187:O195,0,I187:I195)*105/108)</f>
        <v>0</v>
      </c>
      <c r="Q187" s="119">
        <f>INT(P187*IF(COUNTIF(R187:R195,1)=0,0,SUMIF(R187:R195,1,G187:G195)/COUNTIF(R187:R195,1))/100)</f>
        <v>0</v>
      </c>
      <c r="R187" s="119" t="e">
        <f>IF(AND(J187=0,C187&gt;=設定シート!E$101,C187&lt;=設定シート!G$101),1,0)</f>
        <v>#REF!</v>
      </c>
    </row>
    <row r="188" spans="1:18" ht="15" customHeight="1">
      <c r="B188" s="119">
        <v>2</v>
      </c>
      <c r="C188" s="119" t="e">
        <f>'報告書（事業主控）記載用'!#REF!</f>
        <v>#REF!</v>
      </c>
      <c r="D188" s="119" t="e">
        <f>IF(E188&lt;&gt;"31 水力発電施設、ずい道等新設事業","",IF('報告書（事業主控）記載用'!#REF!=11,1,IF('報告書（事業主控）記載用'!#REF!=13,2,IF('報告書（事業主控）記載用'!#REF!=15,3,IF('報告書（事業主控）記載用'!#REF!=17,4,"")))))</f>
        <v>#REF!</v>
      </c>
      <c r="E188" s="119" t="e">
        <f>'報告書（事業主控）記載用'!#REF!</f>
        <v>#REF!</v>
      </c>
      <c r="F188" s="119" t="e">
        <f>'報告書（事業主控）記載用'!#REF!</f>
        <v>#REF!</v>
      </c>
      <c r="G188" s="119" t="e">
        <f>IF(OR(LEFT(E188,2)="31",LEFT(E188,2)="34",LEFT(E188,2)="36",LEFT(E188,2)="37"),VLOOKUP(E188,労務比率2,'報告書（事業主控）記載用'!#REF!,FALSE),VLOOKUP(E188,労務比率,'報告書（事業主控）記載用'!#REF!,FALSE))</f>
        <v>#REF!</v>
      </c>
      <c r="H188" s="119" t="e">
        <f>IF(OR(LEFT(E188,2)="31",LEFT(E188,2)="34",LEFT(E188,2)="36",LEFT(E188,2)="37"),VLOOKUP(E188,労務比率2,'報告書（事業主控）記載用'!#REF!+1,FALSE),VLOOKUP(E188,労務比率,'報告書（事業主控）記載用'!#REF!+1,FALSE))</f>
        <v>#REF!</v>
      </c>
      <c r="I188" s="119" t="e">
        <f>'報告書（事業主控）記載用'!#REF!</f>
        <v>#REF!</v>
      </c>
      <c r="J188" s="119" t="e">
        <f>'報告書（事業主控）記載用'!#REF!</f>
        <v>#REF!</v>
      </c>
      <c r="K188" s="119" t="e">
        <f>'報告書（事業主控）記載用'!#REF!</f>
        <v>#REF!</v>
      </c>
      <c r="L188" s="119">
        <f t="shared" si="15"/>
        <v>0</v>
      </c>
      <c r="M188" s="119">
        <f t="shared" si="16"/>
        <v>0</v>
      </c>
      <c r="N188" s="119" t="e">
        <f t="shared" si="18"/>
        <v>#REF!</v>
      </c>
      <c r="O188" s="119" t="e">
        <f t="shared" si="17"/>
        <v>#REF!</v>
      </c>
      <c r="R188" s="119" t="e">
        <f>IF(AND(J188=0,C188&gt;=設定シート!E$101,C188&lt;=設定シート!G$101),1,0)</f>
        <v>#REF!</v>
      </c>
    </row>
    <row r="189" spans="1:18" ht="15" customHeight="1">
      <c r="B189" s="119">
        <v>3</v>
      </c>
      <c r="C189" s="119" t="e">
        <f>'報告書（事業主控）記載用'!#REF!</f>
        <v>#REF!</v>
      </c>
      <c r="D189" s="119" t="e">
        <f>IF(E189&lt;&gt;"31 水力発電施設、ずい道等新設事業","",IF('報告書（事業主控）記載用'!#REF!=11,1,IF('報告書（事業主控）記載用'!#REF!=13,2,IF('報告書（事業主控）記載用'!#REF!=15,3,IF('報告書（事業主控）記載用'!#REF!=17,4,"")))))</f>
        <v>#REF!</v>
      </c>
      <c r="E189" s="119" t="e">
        <f>'報告書（事業主控）記載用'!#REF!</f>
        <v>#REF!</v>
      </c>
      <c r="F189" s="119" t="e">
        <f>'報告書（事業主控）記載用'!#REF!</f>
        <v>#REF!</v>
      </c>
      <c r="G189" s="119" t="e">
        <f>IF(OR(LEFT(E189,2)="31",LEFT(E189,2)="34",LEFT(E189,2)="36",LEFT(E189,2)="37"),VLOOKUP(E189,労務比率2,'報告書（事業主控）記載用'!#REF!,FALSE),VLOOKUP(E189,労務比率,'報告書（事業主控）記載用'!#REF!,FALSE))</f>
        <v>#REF!</v>
      </c>
      <c r="H189" s="119" t="e">
        <f>IF(OR(LEFT(E189,2)="31",LEFT(E189,2)="34",LEFT(E189,2)="36",LEFT(E189,2)="37"),VLOOKUP(E189,労務比率2,'報告書（事業主控）記載用'!#REF!+1,FALSE),VLOOKUP(E189,労務比率,'報告書（事業主控）記載用'!#REF!+1,FALSE))</f>
        <v>#REF!</v>
      </c>
      <c r="I189" s="119" t="e">
        <f>'報告書（事業主控）記載用'!#REF!</f>
        <v>#REF!</v>
      </c>
      <c r="J189" s="119" t="e">
        <f>'報告書（事業主控）記載用'!#REF!</f>
        <v>#REF!</v>
      </c>
      <c r="K189" s="119" t="e">
        <f>'報告書（事業主控）記載用'!#REF!</f>
        <v>#REF!</v>
      </c>
      <c r="L189" s="119">
        <f t="shared" si="15"/>
        <v>0</v>
      </c>
      <c r="M189" s="119">
        <f t="shared" si="16"/>
        <v>0</v>
      </c>
      <c r="N189" s="119" t="e">
        <f t="shared" si="18"/>
        <v>#REF!</v>
      </c>
      <c r="O189" s="119" t="e">
        <f t="shared" si="17"/>
        <v>#REF!</v>
      </c>
      <c r="R189" s="119" t="e">
        <f>IF(AND(J189=0,C189&gt;=設定シート!E$101,C189&lt;=設定シート!G$101),1,0)</f>
        <v>#REF!</v>
      </c>
    </row>
    <row r="190" spans="1:18" ht="15" customHeight="1">
      <c r="B190" s="119">
        <v>4</v>
      </c>
      <c r="C190" s="119" t="e">
        <f>'報告書（事業主控）記載用'!#REF!</f>
        <v>#REF!</v>
      </c>
      <c r="D190" s="119" t="e">
        <f>IF(E190&lt;&gt;"31 水力発電施設、ずい道等新設事業","",IF('報告書（事業主控）記載用'!#REF!=11,1,IF('報告書（事業主控）記載用'!#REF!=13,2,IF('報告書（事業主控）記載用'!#REF!=15,3,IF('報告書（事業主控）記載用'!#REF!=17,4,"")))))</f>
        <v>#REF!</v>
      </c>
      <c r="E190" s="119" t="e">
        <f>'報告書（事業主控）記載用'!#REF!</f>
        <v>#REF!</v>
      </c>
      <c r="F190" s="119" t="e">
        <f>'報告書（事業主控）記載用'!#REF!</f>
        <v>#REF!</v>
      </c>
      <c r="G190" s="119" t="e">
        <f>IF(OR(LEFT(E190,2)="31",LEFT(E190,2)="34",LEFT(E190,2)="36",LEFT(E190,2)="37"),VLOOKUP(E190,労務比率2,'報告書（事業主控）記載用'!#REF!,FALSE),VLOOKUP(E190,労務比率,'報告書（事業主控）記載用'!#REF!,FALSE))</f>
        <v>#REF!</v>
      </c>
      <c r="H190" s="119" t="e">
        <f>IF(OR(LEFT(E190,2)="31",LEFT(E190,2)="34",LEFT(E190,2)="36",LEFT(E190,2)="37"),VLOOKUP(E190,労務比率2,'報告書（事業主控）記載用'!#REF!+1,FALSE),VLOOKUP(E190,労務比率,'報告書（事業主控）記載用'!#REF!+1,FALSE))</f>
        <v>#REF!</v>
      </c>
      <c r="I190" s="119" t="e">
        <f>'報告書（事業主控）記載用'!#REF!</f>
        <v>#REF!</v>
      </c>
      <c r="J190" s="119" t="e">
        <f>'報告書（事業主控）記載用'!#REF!</f>
        <v>#REF!</v>
      </c>
      <c r="K190" s="119" t="e">
        <f>'報告書（事業主控）記載用'!#REF!</f>
        <v>#REF!</v>
      </c>
      <c r="L190" s="119">
        <f t="shared" si="15"/>
        <v>0</v>
      </c>
      <c r="M190" s="119">
        <f t="shared" si="16"/>
        <v>0</v>
      </c>
      <c r="N190" s="119" t="e">
        <f t="shared" si="18"/>
        <v>#REF!</v>
      </c>
      <c r="O190" s="119" t="e">
        <f t="shared" si="17"/>
        <v>#REF!</v>
      </c>
      <c r="R190" s="119" t="e">
        <f>IF(AND(J190=0,C190&gt;=設定シート!E$101,C190&lt;=設定シート!G$101),1,0)</f>
        <v>#REF!</v>
      </c>
    </row>
    <row r="191" spans="1:18" ht="15" customHeight="1">
      <c r="B191" s="119">
        <v>5</v>
      </c>
      <c r="C191" s="119" t="e">
        <f>'報告書（事業主控）記載用'!#REF!</f>
        <v>#REF!</v>
      </c>
      <c r="D191" s="119" t="e">
        <f>IF(E191&lt;&gt;"31 水力発電施設、ずい道等新設事業","",IF('報告書（事業主控）記載用'!#REF!=11,1,IF('報告書（事業主控）記載用'!#REF!=13,2,IF('報告書（事業主控）記載用'!#REF!=15,3,IF('報告書（事業主控）記載用'!#REF!=17,4,"")))))</f>
        <v>#REF!</v>
      </c>
      <c r="E191" s="119" t="e">
        <f>'報告書（事業主控）記載用'!#REF!</f>
        <v>#REF!</v>
      </c>
      <c r="F191" s="119" t="e">
        <f>'報告書（事業主控）記載用'!#REF!</f>
        <v>#REF!</v>
      </c>
      <c r="G191" s="119" t="e">
        <f>IF(OR(LEFT(E191,2)="31",LEFT(E191,2)="34",LEFT(E191,2)="36",LEFT(E191,2)="37"),VLOOKUP(E191,労務比率2,'報告書（事業主控）記載用'!#REF!,FALSE),VLOOKUP(E191,労務比率,'報告書（事業主控）記載用'!#REF!,FALSE))</f>
        <v>#REF!</v>
      </c>
      <c r="H191" s="119" t="e">
        <f>IF(OR(LEFT(E191,2)="31",LEFT(E191,2)="34",LEFT(E191,2)="36",LEFT(E191,2)="37"),VLOOKUP(E191,労務比率2,'報告書（事業主控）記載用'!#REF!+1,FALSE),VLOOKUP(E191,労務比率,'報告書（事業主控）記載用'!#REF!+1,FALSE))</f>
        <v>#REF!</v>
      </c>
      <c r="I191" s="119" t="e">
        <f>'報告書（事業主控）記載用'!#REF!</f>
        <v>#REF!</v>
      </c>
      <c r="J191" s="119" t="e">
        <f>'報告書（事業主控）記載用'!#REF!</f>
        <v>#REF!</v>
      </c>
      <c r="K191" s="119" t="e">
        <f>'報告書（事業主控）記載用'!#REF!</f>
        <v>#REF!</v>
      </c>
      <c r="L191" s="119">
        <f t="shared" si="15"/>
        <v>0</v>
      </c>
      <c r="M191" s="119">
        <f t="shared" si="16"/>
        <v>0</v>
      </c>
      <c r="N191" s="119" t="e">
        <f t="shared" si="18"/>
        <v>#REF!</v>
      </c>
      <c r="O191" s="119" t="e">
        <f t="shared" si="17"/>
        <v>#REF!</v>
      </c>
      <c r="R191" s="119" t="e">
        <f>IF(AND(J191=0,C191&gt;=設定シート!E$101,C191&lt;=設定シート!G$101),1,0)</f>
        <v>#REF!</v>
      </c>
    </row>
    <row r="192" spans="1:18" ht="15" customHeight="1">
      <c r="B192" s="119">
        <v>6</v>
      </c>
      <c r="C192" s="119" t="e">
        <f>'報告書（事業主控）記載用'!#REF!</f>
        <v>#REF!</v>
      </c>
      <c r="D192" s="119" t="e">
        <f>IF(E192&lt;&gt;"31 水力発電施設、ずい道等新設事業","",IF('報告書（事業主控）記載用'!#REF!=11,1,IF('報告書（事業主控）記載用'!#REF!=13,2,IF('報告書（事業主控）記載用'!#REF!=15,3,IF('報告書（事業主控）記載用'!#REF!=17,4,"")))))</f>
        <v>#REF!</v>
      </c>
      <c r="E192" s="119" t="e">
        <f>'報告書（事業主控）記載用'!#REF!</f>
        <v>#REF!</v>
      </c>
      <c r="F192" s="119" t="e">
        <f>'報告書（事業主控）記載用'!#REF!</f>
        <v>#REF!</v>
      </c>
      <c r="G192" s="119" t="e">
        <f>IF(OR(LEFT(E192,2)="31",LEFT(E192,2)="34",LEFT(E192,2)="36",LEFT(E192,2)="37"),VLOOKUP(E192,労務比率2,'報告書（事業主控）記載用'!#REF!,FALSE),VLOOKUP(E192,労務比率,'報告書（事業主控）記載用'!#REF!,FALSE))</f>
        <v>#REF!</v>
      </c>
      <c r="H192" s="119" t="e">
        <f>IF(OR(LEFT(E192,2)="31",LEFT(E192,2)="34",LEFT(E192,2)="36",LEFT(E192,2)="37"),VLOOKUP(E192,労務比率2,'報告書（事業主控）記載用'!#REF!+1,FALSE),VLOOKUP(E192,労務比率,'報告書（事業主控）記載用'!#REF!+1,FALSE))</f>
        <v>#REF!</v>
      </c>
      <c r="I192" s="119" t="e">
        <f>'報告書（事業主控）記載用'!#REF!</f>
        <v>#REF!</v>
      </c>
      <c r="J192" s="119" t="e">
        <f>'報告書（事業主控）記載用'!#REF!</f>
        <v>#REF!</v>
      </c>
      <c r="K192" s="119" t="e">
        <f>'報告書（事業主控）記載用'!#REF!</f>
        <v>#REF!</v>
      </c>
      <c r="L192" s="119">
        <f t="shared" si="15"/>
        <v>0</v>
      </c>
      <c r="M192" s="119">
        <f t="shared" si="16"/>
        <v>0</v>
      </c>
      <c r="N192" s="119" t="e">
        <f t="shared" si="18"/>
        <v>#REF!</v>
      </c>
      <c r="O192" s="119" t="e">
        <f t="shared" si="17"/>
        <v>#REF!</v>
      </c>
      <c r="R192" s="119" t="e">
        <f>IF(AND(J192=0,C192&gt;=設定シート!E$101,C192&lt;=設定シート!G$101),1,0)</f>
        <v>#REF!</v>
      </c>
    </row>
    <row r="193" spans="1:18" ht="15" customHeight="1">
      <c r="B193" s="119">
        <v>7</v>
      </c>
      <c r="C193" s="119" t="e">
        <f>'報告書（事業主控）記載用'!#REF!</f>
        <v>#REF!</v>
      </c>
      <c r="D193" s="119" t="e">
        <f>IF(E193&lt;&gt;"31 水力発電施設、ずい道等新設事業","",IF('報告書（事業主控）記載用'!#REF!=11,1,IF('報告書（事業主控）記載用'!#REF!=13,2,IF('報告書（事業主控）記載用'!#REF!=15,3,IF('報告書（事業主控）記載用'!#REF!=17,4,"")))))</f>
        <v>#REF!</v>
      </c>
      <c r="E193" s="119" t="e">
        <f>'報告書（事業主控）記載用'!#REF!</f>
        <v>#REF!</v>
      </c>
      <c r="F193" s="119" t="e">
        <f>'報告書（事業主控）記載用'!#REF!</f>
        <v>#REF!</v>
      </c>
      <c r="G193" s="119" t="e">
        <f>IF(OR(LEFT(E193,2)="31",LEFT(E193,2)="34",LEFT(E193,2)="36",LEFT(E193,2)="37"),VLOOKUP(E193,労務比率2,'報告書（事業主控）記載用'!#REF!,FALSE),VLOOKUP(E193,労務比率,'報告書（事業主控）記載用'!#REF!,FALSE))</f>
        <v>#REF!</v>
      </c>
      <c r="H193" s="119" t="e">
        <f>IF(OR(LEFT(E193,2)="31",LEFT(E193,2)="34",LEFT(E193,2)="36",LEFT(E193,2)="37"),VLOOKUP(E193,労務比率2,'報告書（事業主控）記載用'!#REF!+1,FALSE),VLOOKUP(E193,労務比率,'報告書（事業主控）記載用'!#REF!+1,FALSE))</f>
        <v>#REF!</v>
      </c>
      <c r="I193" s="119" t="e">
        <f>'報告書（事業主控）記載用'!#REF!</f>
        <v>#REF!</v>
      </c>
      <c r="J193" s="119" t="e">
        <f>'報告書（事業主控）記載用'!#REF!</f>
        <v>#REF!</v>
      </c>
      <c r="K193" s="119" t="e">
        <f>'報告書（事業主控）記載用'!#REF!</f>
        <v>#REF!</v>
      </c>
      <c r="L193" s="119">
        <f t="shared" ref="L193:L256" si="19">IF(ISERROR(INT((ROUNDDOWN(I193*G193/100,0)+K193)/1000)),0,INT((ROUNDDOWN(I193*G193/100,0)+K193)/1000))</f>
        <v>0</v>
      </c>
      <c r="M193" s="119">
        <f t="shared" ref="M193:M256" si="20">IF(ISERROR(L193*H193),0,L193*H193)</f>
        <v>0</v>
      </c>
      <c r="N193" s="119" t="e">
        <f t="shared" si="18"/>
        <v>#REF!</v>
      </c>
      <c r="O193" s="119" t="e">
        <f t="shared" ref="O193:O256" si="21">IF(I193=N193,IF(ISERROR(ROUNDDOWN(I193*G193/100,0)+K193),0,ROUNDDOWN(I193*G193/100,0)+K193),0)</f>
        <v>#REF!</v>
      </c>
      <c r="R193" s="119" t="e">
        <f>IF(AND(J193=0,C193&gt;=設定シート!E$101,C193&lt;=設定シート!G$101),1,0)</f>
        <v>#REF!</v>
      </c>
    </row>
    <row r="194" spans="1:18" ht="15" customHeight="1">
      <c r="B194" s="119">
        <v>8</v>
      </c>
      <c r="C194" s="119" t="e">
        <f>'報告書（事業主控）記載用'!#REF!</f>
        <v>#REF!</v>
      </c>
      <c r="D194" s="119" t="e">
        <f>IF(E194&lt;&gt;"31 水力発電施設、ずい道等新設事業","",IF('報告書（事業主控）記載用'!#REF!=11,1,IF('報告書（事業主控）記載用'!#REF!=13,2,IF('報告書（事業主控）記載用'!#REF!=15,3,IF('報告書（事業主控）記載用'!#REF!=17,4,"")))))</f>
        <v>#REF!</v>
      </c>
      <c r="E194" s="119" t="e">
        <f>'報告書（事業主控）記載用'!#REF!</f>
        <v>#REF!</v>
      </c>
      <c r="F194" s="119" t="e">
        <f>'報告書（事業主控）記載用'!#REF!</f>
        <v>#REF!</v>
      </c>
      <c r="G194" s="119" t="e">
        <f>IF(OR(LEFT(E194,2)="31",LEFT(E194,2)="34",LEFT(E194,2)="36",LEFT(E194,2)="37"),VLOOKUP(E194,労務比率2,'報告書（事業主控）記載用'!#REF!,FALSE),VLOOKUP(E194,労務比率,'報告書（事業主控）記載用'!#REF!,FALSE))</f>
        <v>#REF!</v>
      </c>
      <c r="H194" s="119" t="e">
        <f>IF(OR(LEFT(E194,2)="31",LEFT(E194,2)="34",LEFT(E194,2)="36",LEFT(E194,2)="37"),VLOOKUP(E194,労務比率2,'報告書（事業主控）記載用'!#REF!+1,FALSE),VLOOKUP(E194,労務比率,'報告書（事業主控）記載用'!#REF!+1,FALSE))</f>
        <v>#REF!</v>
      </c>
      <c r="I194" s="119" t="e">
        <f>'報告書（事業主控）記載用'!#REF!</f>
        <v>#REF!</v>
      </c>
      <c r="J194" s="119" t="e">
        <f>'報告書（事業主控）記載用'!#REF!</f>
        <v>#REF!</v>
      </c>
      <c r="K194" s="119" t="e">
        <f>'報告書（事業主控）記載用'!#REF!</f>
        <v>#REF!</v>
      </c>
      <c r="L194" s="119">
        <f t="shared" si="19"/>
        <v>0</v>
      </c>
      <c r="M194" s="119">
        <f t="shared" si="20"/>
        <v>0</v>
      </c>
      <c r="N194" s="119" t="e">
        <f t="shared" ref="N194:N257" si="22">IF(R194=1,0,I194)</f>
        <v>#REF!</v>
      </c>
      <c r="O194" s="119" t="e">
        <f t="shared" si="21"/>
        <v>#REF!</v>
      </c>
      <c r="R194" s="119" t="e">
        <f>IF(AND(J194=0,C194&gt;=設定シート!E$101,C194&lt;=設定シート!G$101),1,0)</f>
        <v>#REF!</v>
      </c>
    </row>
    <row r="195" spans="1:18" ht="15" customHeight="1">
      <c r="B195" s="119">
        <v>9</v>
      </c>
      <c r="C195" s="119" t="e">
        <f>'報告書（事業主控）記載用'!#REF!</f>
        <v>#REF!</v>
      </c>
      <c r="D195" s="119" t="e">
        <f>IF(E195&lt;&gt;"31 水力発電施設、ずい道等新設事業","",IF('報告書（事業主控）記載用'!#REF!=11,1,IF('報告書（事業主控）記載用'!#REF!=13,2,IF('報告書（事業主控）記載用'!#REF!=15,3,IF('報告書（事業主控）記載用'!#REF!=17,4,"")))))</f>
        <v>#REF!</v>
      </c>
      <c r="E195" s="119" t="e">
        <f>'報告書（事業主控）記載用'!#REF!</f>
        <v>#REF!</v>
      </c>
      <c r="F195" s="119" t="e">
        <f>'報告書（事業主控）記載用'!#REF!</f>
        <v>#REF!</v>
      </c>
      <c r="G195" s="119" t="e">
        <f>IF(OR(LEFT(E195,2)="31",LEFT(E195,2)="34",LEFT(E195,2)="36",LEFT(E195,2)="37"),VLOOKUP(E195,労務比率2,'報告書（事業主控）記載用'!#REF!,FALSE),VLOOKUP(E195,労務比率,'報告書（事業主控）記載用'!#REF!,FALSE))</f>
        <v>#REF!</v>
      </c>
      <c r="H195" s="119" t="e">
        <f>IF(OR(LEFT(E195,2)="31",LEFT(E195,2)="34",LEFT(E195,2)="36",LEFT(E195,2)="37"),VLOOKUP(E195,労務比率2,'報告書（事業主控）記載用'!#REF!+1,FALSE),VLOOKUP(E195,労務比率,'報告書（事業主控）記載用'!#REF!+1,FALSE))</f>
        <v>#REF!</v>
      </c>
      <c r="I195" s="119" t="e">
        <f>'報告書（事業主控）記載用'!#REF!</f>
        <v>#REF!</v>
      </c>
      <c r="J195" s="119" t="e">
        <f>'報告書（事業主控）記載用'!#REF!</f>
        <v>#REF!</v>
      </c>
      <c r="K195" s="119" t="e">
        <f>'報告書（事業主控）記載用'!#REF!</f>
        <v>#REF!</v>
      </c>
      <c r="L195" s="119">
        <f t="shared" si="19"/>
        <v>0</v>
      </c>
      <c r="M195" s="119">
        <f t="shared" si="20"/>
        <v>0</v>
      </c>
      <c r="N195" s="119" t="e">
        <f t="shared" si="22"/>
        <v>#REF!</v>
      </c>
      <c r="O195" s="119" t="e">
        <f t="shared" si="21"/>
        <v>#REF!</v>
      </c>
      <c r="R195" s="119" t="e">
        <f>IF(AND(J195=0,C195&gt;=設定シート!E$101,C195&lt;=設定シート!G$101),1,0)</f>
        <v>#REF!</v>
      </c>
    </row>
    <row r="196" spans="1:18" ht="15" customHeight="1">
      <c r="A196" s="119">
        <v>16</v>
      </c>
      <c r="B196" s="119">
        <v>1</v>
      </c>
      <c r="C196" s="119" t="e">
        <f>'報告書（事業主控）記載用'!#REF!</f>
        <v>#REF!</v>
      </c>
      <c r="D196" s="119" t="e">
        <f>IF(E196&lt;&gt;"31 水力発電施設、ずい道等新設事業","",IF('報告書（事業主控）記載用'!#REF!=11,1,IF('報告書（事業主控）記載用'!#REF!=13,2,IF('報告書（事業主控）記載用'!#REF!=15,3,IF('報告書（事業主控）記載用'!#REF!=17,4,"")))))</f>
        <v>#REF!</v>
      </c>
      <c r="E196" s="119" t="e">
        <f>'報告書（事業主控）記載用'!#REF!</f>
        <v>#REF!</v>
      </c>
      <c r="F196" s="119" t="e">
        <f>'報告書（事業主控）記載用'!#REF!</f>
        <v>#REF!</v>
      </c>
      <c r="G196" s="119" t="e">
        <f>IF(OR(LEFT(E196,2)="31",LEFT(E196,2)="34",LEFT(E196,2)="36",LEFT(E196,2)="37"),VLOOKUP(E196,労務比率2,'報告書（事業主控）記載用'!#REF!,FALSE),VLOOKUP(E196,労務比率,'報告書（事業主控）記載用'!#REF!,FALSE))</f>
        <v>#REF!</v>
      </c>
      <c r="H196" s="119" t="e">
        <f>IF(OR(LEFT(E196,2)="31",LEFT(E196,2)="34",LEFT(E196,2)="36",LEFT(E196,2)="37"),VLOOKUP(E196,労務比率2,'報告書（事業主控）記載用'!#REF!+1,FALSE),VLOOKUP(E196,労務比率,'報告書（事業主控）記載用'!#REF!+1,FALSE))</f>
        <v>#REF!</v>
      </c>
      <c r="I196" s="119" t="e">
        <f>'報告書（事業主控）記載用'!#REF!</f>
        <v>#REF!</v>
      </c>
      <c r="J196" s="119" t="e">
        <f>'報告書（事業主控）記載用'!#REF!</f>
        <v>#REF!</v>
      </c>
      <c r="K196" s="119" t="e">
        <f>'報告書（事業主控）記載用'!#REF!</f>
        <v>#REF!</v>
      </c>
      <c r="L196" s="119">
        <f t="shared" si="19"/>
        <v>0</v>
      </c>
      <c r="M196" s="119">
        <f t="shared" si="20"/>
        <v>0</v>
      </c>
      <c r="N196" s="119" t="e">
        <f t="shared" si="22"/>
        <v>#REF!</v>
      </c>
      <c r="O196" s="119" t="e">
        <f t="shared" si="21"/>
        <v>#REF!</v>
      </c>
      <c r="P196" s="119">
        <f>INT(SUMIF(O196:O204,0,I196:I204)*105/108)</f>
        <v>0</v>
      </c>
      <c r="Q196" s="119">
        <f>INT(P196*IF(COUNTIF(R196:R204,1)=0,0,SUMIF(R196:R204,1,G196:G204)/COUNTIF(R196:R204,1))/100)</f>
        <v>0</v>
      </c>
      <c r="R196" s="119" t="e">
        <f>IF(AND(J196=0,C196&gt;=設定シート!E$101,C196&lt;=設定シート!G$101),1,0)</f>
        <v>#REF!</v>
      </c>
    </row>
    <row r="197" spans="1:18" ht="15" customHeight="1">
      <c r="B197" s="119">
        <v>2</v>
      </c>
      <c r="C197" s="119" t="e">
        <f>'報告書（事業主控）記載用'!#REF!</f>
        <v>#REF!</v>
      </c>
      <c r="D197" s="119" t="e">
        <f>IF(E197&lt;&gt;"31 水力発電施設、ずい道等新設事業","",IF('報告書（事業主控）記載用'!#REF!=11,1,IF('報告書（事業主控）記載用'!#REF!=13,2,IF('報告書（事業主控）記載用'!#REF!=15,3,IF('報告書（事業主控）記載用'!#REF!=17,4,"")))))</f>
        <v>#REF!</v>
      </c>
      <c r="E197" s="119" t="e">
        <f>'報告書（事業主控）記載用'!#REF!</f>
        <v>#REF!</v>
      </c>
      <c r="F197" s="119" t="e">
        <f>'報告書（事業主控）記載用'!#REF!</f>
        <v>#REF!</v>
      </c>
      <c r="G197" s="119" t="e">
        <f>IF(OR(LEFT(E197,2)="31",LEFT(E197,2)="34",LEFT(E197,2)="36",LEFT(E197,2)="37"),VLOOKUP(E197,労務比率2,'報告書（事業主控）記載用'!#REF!,FALSE),VLOOKUP(E197,労務比率,'報告書（事業主控）記載用'!#REF!,FALSE))</f>
        <v>#REF!</v>
      </c>
      <c r="H197" s="119" t="e">
        <f>IF(OR(LEFT(E197,2)="31",LEFT(E197,2)="34",LEFT(E197,2)="36",LEFT(E197,2)="37"),VLOOKUP(E197,労務比率2,'報告書（事業主控）記載用'!#REF!+1,FALSE),VLOOKUP(E197,労務比率,'報告書（事業主控）記載用'!#REF!+1,FALSE))</f>
        <v>#REF!</v>
      </c>
      <c r="I197" s="119" t="e">
        <f>'報告書（事業主控）記載用'!#REF!</f>
        <v>#REF!</v>
      </c>
      <c r="J197" s="119" t="e">
        <f>'報告書（事業主控）記載用'!#REF!</f>
        <v>#REF!</v>
      </c>
      <c r="K197" s="119" t="e">
        <f>'報告書（事業主控）記載用'!#REF!</f>
        <v>#REF!</v>
      </c>
      <c r="L197" s="119">
        <f t="shared" si="19"/>
        <v>0</v>
      </c>
      <c r="M197" s="119">
        <f t="shared" si="20"/>
        <v>0</v>
      </c>
      <c r="N197" s="119" t="e">
        <f t="shared" si="22"/>
        <v>#REF!</v>
      </c>
      <c r="O197" s="119" t="e">
        <f t="shared" si="21"/>
        <v>#REF!</v>
      </c>
      <c r="R197" s="119" t="e">
        <f>IF(AND(J197=0,C197&gt;=設定シート!E$101,C197&lt;=設定シート!G$101),1,0)</f>
        <v>#REF!</v>
      </c>
    </row>
    <row r="198" spans="1:18" ht="15" customHeight="1">
      <c r="B198" s="119">
        <v>3</v>
      </c>
      <c r="C198" s="119" t="e">
        <f>'報告書（事業主控）記載用'!#REF!</f>
        <v>#REF!</v>
      </c>
      <c r="D198" s="119" t="e">
        <f>IF(E198&lt;&gt;"31 水力発電施設、ずい道等新設事業","",IF('報告書（事業主控）記載用'!#REF!=11,1,IF('報告書（事業主控）記載用'!#REF!=13,2,IF('報告書（事業主控）記載用'!#REF!=15,3,IF('報告書（事業主控）記載用'!#REF!=17,4,"")))))</f>
        <v>#REF!</v>
      </c>
      <c r="E198" s="119" t="e">
        <f>'報告書（事業主控）記載用'!#REF!</f>
        <v>#REF!</v>
      </c>
      <c r="F198" s="119" t="e">
        <f>'報告書（事業主控）記載用'!#REF!</f>
        <v>#REF!</v>
      </c>
      <c r="G198" s="119" t="e">
        <f>IF(OR(LEFT(E198,2)="31",LEFT(E198,2)="34",LEFT(E198,2)="36",LEFT(E198,2)="37"),VLOOKUP(E198,労務比率2,'報告書（事業主控）記載用'!#REF!,FALSE),VLOOKUP(E198,労務比率,'報告書（事業主控）記載用'!#REF!,FALSE))</f>
        <v>#REF!</v>
      </c>
      <c r="H198" s="119" t="e">
        <f>IF(OR(LEFT(E198,2)="31",LEFT(E198,2)="34",LEFT(E198,2)="36",LEFT(E198,2)="37"),VLOOKUP(E198,労務比率2,'報告書（事業主控）記載用'!#REF!+1,FALSE),VLOOKUP(E198,労務比率,'報告書（事業主控）記載用'!#REF!+1,FALSE))</f>
        <v>#REF!</v>
      </c>
      <c r="I198" s="119" t="e">
        <f>'報告書（事業主控）記載用'!#REF!</f>
        <v>#REF!</v>
      </c>
      <c r="J198" s="119" t="e">
        <f>'報告書（事業主控）記載用'!#REF!</f>
        <v>#REF!</v>
      </c>
      <c r="K198" s="119" t="e">
        <f>'報告書（事業主控）記載用'!#REF!</f>
        <v>#REF!</v>
      </c>
      <c r="L198" s="119">
        <f t="shared" si="19"/>
        <v>0</v>
      </c>
      <c r="M198" s="119">
        <f t="shared" si="20"/>
        <v>0</v>
      </c>
      <c r="N198" s="119" t="e">
        <f t="shared" si="22"/>
        <v>#REF!</v>
      </c>
      <c r="O198" s="119" t="e">
        <f t="shared" si="21"/>
        <v>#REF!</v>
      </c>
      <c r="R198" s="119" t="e">
        <f>IF(AND(J198=0,C198&gt;=設定シート!E$101,C198&lt;=設定シート!G$101),1,0)</f>
        <v>#REF!</v>
      </c>
    </row>
    <row r="199" spans="1:18" ht="15" customHeight="1">
      <c r="B199" s="119">
        <v>4</v>
      </c>
      <c r="C199" s="119" t="e">
        <f>'報告書（事業主控）記載用'!#REF!</f>
        <v>#REF!</v>
      </c>
      <c r="D199" s="119" t="e">
        <f>IF(E199&lt;&gt;"31 水力発電施設、ずい道等新設事業","",IF('報告書（事業主控）記載用'!#REF!=11,1,IF('報告書（事業主控）記載用'!#REF!=13,2,IF('報告書（事業主控）記載用'!#REF!=15,3,IF('報告書（事業主控）記載用'!#REF!=17,4,"")))))</f>
        <v>#REF!</v>
      </c>
      <c r="E199" s="119" t="e">
        <f>'報告書（事業主控）記載用'!#REF!</f>
        <v>#REF!</v>
      </c>
      <c r="F199" s="119" t="e">
        <f>'報告書（事業主控）記載用'!#REF!</f>
        <v>#REF!</v>
      </c>
      <c r="G199" s="119" t="e">
        <f>IF(OR(LEFT(E199,2)="31",LEFT(E199,2)="34",LEFT(E199,2)="36",LEFT(E199,2)="37"),VLOOKUP(E199,労務比率2,'報告書（事業主控）記載用'!#REF!,FALSE),VLOOKUP(E199,労務比率,'報告書（事業主控）記載用'!#REF!,FALSE))</f>
        <v>#REF!</v>
      </c>
      <c r="H199" s="119" t="e">
        <f>IF(OR(LEFT(E199,2)="31",LEFT(E199,2)="34",LEFT(E199,2)="36",LEFT(E199,2)="37"),VLOOKUP(E199,労務比率2,'報告書（事業主控）記載用'!#REF!+1,FALSE),VLOOKUP(E199,労務比率,'報告書（事業主控）記載用'!#REF!+1,FALSE))</f>
        <v>#REF!</v>
      </c>
      <c r="I199" s="119" t="e">
        <f>'報告書（事業主控）記載用'!#REF!</f>
        <v>#REF!</v>
      </c>
      <c r="J199" s="119" t="e">
        <f>'報告書（事業主控）記載用'!#REF!</f>
        <v>#REF!</v>
      </c>
      <c r="K199" s="119" t="e">
        <f>'報告書（事業主控）記載用'!#REF!</f>
        <v>#REF!</v>
      </c>
      <c r="L199" s="119">
        <f t="shared" si="19"/>
        <v>0</v>
      </c>
      <c r="M199" s="119">
        <f t="shared" si="20"/>
        <v>0</v>
      </c>
      <c r="N199" s="119" t="e">
        <f t="shared" si="22"/>
        <v>#REF!</v>
      </c>
      <c r="O199" s="119" t="e">
        <f t="shared" si="21"/>
        <v>#REF!</v>
      </c>
      <c r="R199" s="119" t="e">
        <f>IF(AND(J199=0,C199&gt;=設定シート!E$101,C199&lt;=設定シート!G$101),1,0)</f>
        <v>#REF!</v>
      </c>
    </row>
    <row r="200" spans="1:18" ht="15" customHeight="1">
      <c r="B200" s="119">
        <v>5</v>
      </c>
      <c r="C200" s="119" t="e">
        <f>'報告書（事業主控）記載用'!#REF!</f>
        <v>#REF!</v>
      </c>
      <c r="D200" s="119" t="e">
        <f>IF(E200&lt;&gt;"31 水力発電施設、ずい道等新設事業","",IF('報告書（事業主控）記載用'!#REF!=11,1,IF('報告書（事業主控）記載用'!#REF!=13,2,IF('報告書（事業主控）記載用'!#REF!=15,3,IF('報告書（事業主控）記載用'!#REF!=17,4,"")))))</f>
        <v>#REF!</v>
      </c>
      <c r="E200" s="119" t="e">
        <f>'報告書（事業主控）記載用'!#REF!</f>
        <v>#REF!</v>
      </c>
      <c r="F200" s="119" t="e">
        <f>'報告書（事業主控）記載用'!#REF!</f>
        <v>#REF!</v>
      </c>
      <c r="G200" s="119" t="e">
        <f>IF(OR(LEFT(E200,2)="31",LEFT(E200,2)="34",LEFT(E200,2)="36",LEFT(E200,2)="37"),VLOOKUP(E200,労務比率2,'報告書（事業主控）記載用'!#REF!,FALSE),VLOOKUP(E200,労務比率,'報告書（事業主控）記載用'!#REF!,FALSE))</f>
        <v>#REF!</v>
      </c>
      <c r="H200" s="119" t="e">
        <f>IF(OR(LEFT(E200,2)="31",LEFT(E200,2)="34",LEFT(E200,2)="36",LEFT(E200,2)="37"),VLOOKUP(E200,労務比率2,'報告書（事業主控）記載用'!#REF!+1,FALSE),VLOOKUP(E200,労務比率,'報告書（事業主控）記載用'!#REF!+1,FALSE))</f>
        <v>#REF!</v>
      </c>
      <c r="I200" s="119" t="e">
        <f>'報告書（事業主控）記載用'!#REF!</f>
        <v>#REF!</v>
      </c>
      <c r="J200" s="119" t="e">
        <f>'報告書（事業主控）記載用'!#REF!</f>
        <v>#REF!</v>
      </c>
      <c r="K200" s="119" t="e">
        <f>'報告書（事業主控）記載用'!#REF!</f>
        <v>#REF!</v>
      </c>
      <c r="L200" s="119">
        <f t="shared" si="19"/>
        <v>0</v>
      </c>
      <c r="M200" s="119">
        <f t="shared" si="20"/>
        <v>0</v>
      </c>
      <c r="N200" s="119" t="e">
        <f t="shared" si="22"/>
        <v>#REF!</v>
      </c>
      <c r="O200" s="119" t="e">
        <f t="shared" si="21"/>
        <v>#REF!</v>
      </c>
      <c r="R200" s="119" t="e">
        <f>IF(AND(J200=0,C200&gt;=設定シート!E$101,C200&lt;=設定シート!G$101),1,0)</f>
        <v>#REF!</v>
      </c>
    </row>
    <row r="201" spans="1:18" ht="15" customHeight="1">
      <c r="B201" s="119">
        <v>6</v>
      </c>
      <c r="C201" s="119" t="e">
        <f>'報告書（事業主控）記載用'!#REF!</f>
        <v>#REF!</v>
      </c>
      <c r="D201" s="119" t="e">
        <f>IF(E201&lt;&gt;"31 水力発電施設、ずい道等新設事業","",IF('報告書（事業主控）記載用'!#REF!=11,1,IF('報告書（事業主控）記載用'!#REF!=13,2,IF('報告書（事業主控）記載用'!#REF!=15,3,IF('報告書（事業主控）記載用'!#REF!=17,4,"")))))</f>
        <v>#REF!</v>
      </c>
      <c r="E201" s="119" t="e">
        <f>'報告書（事業主控）記載用'!#REF!</f>
        <v>#REF!</v>
      </c>
      <c r="F201" s="119" t="e">
        <f>'報告書（事業主控）記載用'!#REF!</f>
        <v>#REF!</v>
      </c>
      <c r="G201" s="119" t="e">
        <f>IF(OR(LEFT(E201,2)="31",LEFT(E201,2)="34",LEFT(E201,2)="36",LEFT(E201,2)="37"),VLOOKUP(E201,労務比率2,'報告書（事業主控）記載用'!#REF!,FALSE),VLOOKUP(E201,労務比率,'報告書（事業主控）記載用'!#REF!,FALSE))</f>
        <v>#REF!</v>
      </c>
      <c r="H201" s="119" t="e">
        <f>IF(OR(LEFT(E201,2)="31",LEFT(E201,2)="34",LEFT(E201,2)="36",LEFT(E201,2)="37"),VLOOKUP(E201,労務比率2,'報告書（事業主控）記載用'!#REF!+1,FALSE),VLOOKUP(E201,労務比率,'報告書（事業主控）記載用'!#REF!+1,FALSE))</f>
        <v>#REF!</v>
      </c>
      <c r="I201" s="119" t="e">
        <f>'報告書（事業主控）記載用'!#REF!</f>
        <v>#REF!</v>
      </c>
      <c r="J201" s="119" t="e">
        <f>'報告書（事業主控）記載用'!#REF!</f>
        <v>#REF!</v>
      </c>
      <c r="K201" s="119" t="e">
        <f>'報告書（事業主控）記載用'!#REF!</f>
        <v>#REF!</v>
      </c>
      <c r="L201" s="119">
        <f t="shared" si="19"/>
        <v>0</v>
      </c>
      <c r="M201" s="119">
        <f t="shared" si="20"/>
        <v>0</v>
      </c>
      <c r="N201" s="119" t="e">
        <f t="shared" si="22"/>
        <v>#REF!</v>
      </c>
      <c r="O201" s="119" t="e">
        <f t="shared" si="21"/>
        <v>#REF!</v>
      </c>
      <c r="R201" s="119" t="e">
        <f>IF(AND(J201=0,C201&gt;=設定シート!E$101,C201&lt;=設定シート!G$101),1,0)</f>
        <v>#REF!</v>
      </c>
    </row>
    <row r="202" spans="1:18" ht="15" customHeight="1">
      <c r="B202" s="119">
        <v>7</v>
      </c>
      <c r="C202" s="119" t="e">
        <f>'報告書（事業主控）記載用'!#REF!</f>
        <v>#REF!</v>
      </c>
      <c r="D202" s="119" t="e">
        <f>IF(E202&lt;&gt;"31 水力発電施設、ずい道等新設事業","",IF('報告書（事業主控）記載用'!#REF!=11,1,IF('報告書（事業主控）記載用'!#REF!=13,2,IF('報告書（事業主控）記載用'!#REF!=15,3,IF('報告書（事業主控）記載用'!#REF!=17,4,"")))))</f>
        <v>#REF!</v>
      </c>
      <c r="E202" s="119" t="e">
        <f>'報告書（事業主控）記載用'!#REF!</f>
        <v>#REF!</v>
      </c>
      <c r="F202" s="119" t="e">
        <f>'報告書（事業主控）記載用'!#REF!</f>
        <v>#REF!</v>
      </c>
      <c r="G202" s="119" t="e">
        <f>IF(OR(LEFT(E202,2)="31",LEFT(E202,2)="34",LEFT(E202,2)="36",LEFT(E202,2)="37"),VLOOKUP(E202,労務比率2,'報告書（事業主控）記載用'!#REF!,FALSE),VLOOKUP(E202,労務比率,'報告書（事業主控）記載用'!#REF!,FALSE))</f>
        <v>#REF!</v>
      </c>
      <c r="H202" s="119" t="e">
        <f>IF(OR(LEFT(E202,2)="31",LEFT(E202,2)="34",LEFT(E202,2)="36",LEFT(E202,2)="37"),VLOOKUP(E202,労務比率2,'報告書（事業主控）記載用'!#REF!+1,FALSE),VLOOKUP(E202,労務比率,'報告書（事業主控）記載用'!#REF!+1,FALSE))</f>
        <v>#REF!</v>
      </c>
      <c r="I202" s="119" t="e">
        <f>'報告書（事業主控）記載用'!#REF!</f>
        <v>#REF!</v>
      </c>
      <c r="J202" s="119" t="e">
        <f>'報告書（事業主控）記載用'!#REF!</f>
        <v>#REF!</v>
      </c>
      <c r="K202" s="119" t="e">
        <f>'報告書（事業主控）記載用'!#REF!</f>
        <v>#REF!</v>
      </c>
      <c r="L202" s="119">
        <f t="shared" si="19"/>
        <v>0</v>
      </c>
      <c r="M202" s="119">
        <f t="shared" si="20"/>
        <v>0</v>
      </c>
      <c r="N202" s="119" t="e">
        <f t="shared" si="22"/>
        <v>#REF!</v>
      </c>
      <c r="O202" s="119" t="e">
        <f t="shared" si="21"/>
        <v>#REF!</v>
      </c>
      <c r="R202" s="119" t="e">
        <f>IF(AND(J202=0,C202&gt;=設定シート!E$101,C202&lt;=設定シート!G$101),1,0)</f>
        <v>#REF!</v>
      </c>
    </row>
    <row r="203" spans="1:18" ht="15" customHeight="1">
      <c r="B203" s="119">
        <v>8</v>
      </c>
      <c r="C203" s="119" t="e">
        <f>'報告書（事業主控）記載用'!#REF!</f>
        <v>#REF!</v>
      </c>
      <c r="D203" s="119" t="e">
        <f>IF(E203&lt;&gt;"31 水力発電施設、ずい道等新設事業","",IF('報告書（事業主控）記載用'!#REF!=11,1,IF('報告書（事業主控）記載用'!#REF!=13,2,IF('報告書（事業主控）記載用'!#REF!=15,3,IF('報告書（事業主控）記載用'!#REF!=17,4,"")))))</f>
        <v>#REF!</v>
      </c>
      <c r="E203" s="119" t="e">
        <f>'報告書（事業主控）記載用'!#REF!</f>
        <v>#REF!</v>
      </c>
      <c r="F203" s="119" t="e">
        <f>'報告書（事業主控）記載用'!#REF!</f>
        <v>#REF!</v>
      </c>
      <c r="G203" s="119" t="e">
        <f>IF(OR(LEFT(E203,2)="31",LEFT(E203,2)="34",LEFT(E203,2)="36",LEFT(E203,2)="37"),VLOOKUP(E203,労務比率2,'報告書（事業主控）記載用'!#REF!,FALSE),VLOOKUP(E203,労務比率,'報告書（事業主控）記載用'!#REF!,FALSE))</f>
        <v>#REF!</v>
      </c>
      <c r="H203" s="119" t="e">
        <f>IF(OR(LEFT(E203,2)="31",LEFT(E203,2)="34",LEFT(E203,2)="36",LEFT(E203,2)="37"),VLOOKUP(E203,労務比率2,'報告書（事業主控）記載用'!#REF!+1,FALSE),VLOOKUP(E203,労務比率,'報告書（事業主控）記載用'!#REF!+1,FALSE))</f>
        <v>#REF!</v>
      </c>
      <c r="I203" s="119" t="e">
        <f>'報告書（事業主控）記載用'!#REF!</f>
        <v>#REF!</v>
      </c>
      <c r="J203" s="119" t="e">
        <f>'報告書（事業主控）記載用'!#REF!</f>
        <v>#REF!</v>
      </c>
      <c r="K203" s="119" t="e">
        <f>'報告書（事業主控）記載用'!#REF!</f>
        <v>#REF!</v>
      </c>
      <c r="L203" s="119">
        <f t="shared" si="19"/>
        <v>0</v>
      </c>
      <c r="M203" s="119">
        <f t="shared" si="20"/>
        <v>0</v>
      </c>
      <c r="N203" s="119" t="e">
        <f t="shared" si="22"/>
        <v>#REF!</v>
      </c>
      <c r="O203" s="119" t="e">
        <f t="shared" si="21"/>
        <v>#REF!</v>
      </c>
      <c r="R203" s="119" t="e">
        <f>IF(AND(J203=0,C203&gt;=設定シート!E$101,C203&lt;=設定シート!G$101),1,0)</f>
        <v>#REF!</v>
      </c>
    </row>
    <row r="204" spans="1:18" ht="15" customHeight="1">
      <c r="B204" s="119">
        <v>9</v>
      </c>
      <c r="C204" s="119" t="e">
        <f>'報告書（事業主控）記載用'!#REF!</f>
        <v>#REF!</v>
      </c>
      <c r="D204" s="119" t="e">
        <f>IF(E204&lt;&gt;"31 水力発電施設、ずい道等新設事業","",IF('報告書（事業主控）記載用'!#REF!=11,1,IF('報告書（事業主控）記載用'!#REF!=13,2,IF('報告書（事業主控）記載用'!#REF!=15,3,IF('報告書（事業主控）記載用'!#REF!=17,4,"")))))</f>
        <v>#REF!</v>
      </c>
      <c r="E204" s="119" t="e">
        <f>'報告書（事業主控）記載用'!#REF!</f>
        <v>#REF!</v>
      </c>
      <c r="F204" s="119" t="e">
        <f>'報告書（事業主控）記載用'!#REF!</f>
        <v>#REF!</v>
      </c>
      <c r="G204" s="119" t="e">
        <f>IF(OR(LEFT(E204,2)="31",LEFT(E204,2)="34",LEFT(E204,2)="36",LEFT(E204,2)="37"),VLOOKUP(E204,労務比率2,'報告書（事業主控）記載用'!#REF!,FALSE),VLOOKUP(E204,労務比率,'報告書（事業主控）記載用'!#REF!,FALSE))</f>
        <v>#REF!</v>
      </c>
      <c r="H204" s="119" t="e">
        <f>IF(OR(LEFT(E204,2)="31",LEFT(E204,2)="34",LEFT(E204,2)="36",LEFT(E204,2)="37"),VLOOKUP(E204,労務比率2,'報告書（事業主控）記載用'!#REF!+1,FALSE),VLOOKUP(E204,労務比率,'報告書（事業主控）記載用'!#REF!+1,FALSE))</f>
        <v>#REF!</v>
      </c>
      <c r="I204" s="119" t="e">
        <f>'報告書（事業主控）記載用'!#REF!</f>
        <v>#REF!</v>
      </c>
      <c r="J204" s="119" t="e">
        <f>'報告書（事業主控）記載用'!#REF!</f>
        <v>#REF!</v>
      </c>
      <c r="K204" s="119" t="e">
        <f>'報告書（事業主控）記載用'!#REF!</f>
        <v>#REF!</v>
      </c>
      <c r="L204" s="119">
        <f t="shared" si="19"/>
        <v>0</v>
      </c>
      <c r="M204" s="119">
        <f t="shared" si="20"/>
        <v>0</v>
      </c>
      <c r="N204" s="119" t="e">
        <f t="shared" si="22"/>
        <v>#REF!</v>
      </c>
      <c r="O204" s="119" t="e">
        <f t="shared" si="21"/>
        <v>#REF!</v>
      </c>
      <c r="R204" s="119" t="e">
        <f>IF(AND(J204=0,C204&gt;=設定シート!E$101,C204&lt;=設定シート!G$101),1,0)</f>
        <v>#REF!</v>
      </c>
    </row>
    <row r="205" spans="1:18" ht="15" customHeight="1">
      <c r="A205" s="119">
        <v>17</v>
      </c>
      <c r="B205" s="119">
        <v>1</v>
      </c>
      <c r="C205" s="119" t="e">
        <f>'報告書（事業主控）記載用'!#REF!</f>
        <v>#REF!</v>
      </c>
      <c r="D205" s="119" t="e">
        <f>IF(E205&lt;&gt;"31 水力発電施設、ずい道等新設事業","",IF('報告書（事業主控）記載用'!#REF!=11,1,IF('報告書（事業主控）記載用'!#REF!=13,2,IF('報告書（事業主控）記載用'!#REF!=15,3,IF('報告書（事業主控）記載用'!#REF!=17,4,"")))))</f>
        <v>#REF!</v>
      </c>
      <c r="E205" s="119" t="e">
        <f>'報告書（事業主控）記載用'!#REF!</f>
        <v>#REF!</v>
      </c>
      <c r="F205" s="119" t="e">
        <f>'報告書（事業主控）記載用'!#REF!</f>
        <v>#REF!</v>
      </c>
      <c r="G205" s="119" t="e">
        <f>IF(OR(LEFT(E205,2)="31",LEFT(E205,2)="34",LEFT(E205,2)="36",LEFT(E205,2)="37"),VLOOKUP(E205,労務比率2,'報告書（事業主控）記載用'!#REF!,FALSE),VLOOKUP(E205,労務比率,'報告書（事業主控）記載用'!#REF!,FALSE))</f>
        <v>#REF!</v>
      </c>
      <c r="H205" s="119" t="e">
        <f>IF(OR(LEFT(E205,2)="31",LEFT(E205,2)="34",LEFT(E205,2)="36",LEFT(E205,2)="37"),VLOOKUP(E205,労務比率2,'報告書（事業主控）記載用'!#REF!+1,FALSE),VLOOKUP(E205,労務比率,'報告書（事業主控）記載用'!#REF!+1,FALSE))</f>
        <v>#REF!</v>
      </c>
      <c r="I205" s="119" t="e">
        <f>'報告書（事業主控）記載用'!#REF!</f>
        <v>#REF!</v>
      </c>
      <c r="J205" s="119" t="e">
        <f>'報告書（事業主控）記載用'!#REF!</f>
        <v>#REF!</v>
      </c>
      <c r="K205" s="119" t="e">
        <f>'報告書（事業主控）記載用'!#REF!</f>
        <v>#REF!</v>
      </c>
      <c r="L205" s="119">
        <f t="shared" si="19"/>
        <v>0</v>
      </c>
      <c r="M205" s="119">
        <f t="shared" si="20"/>
        <v>0</v>
      </c>
      <c r="N205" s="119" t="e">
        <f t="shared" si="22"/>
        <v>#REF!</v>
      </c>
      <c r="O205" s="119" t="e">
        <f t="shared" si="21"/>
        <v>#REF!</v>
      </c>
      <c r="P205" s="119">
        <f>INT(SUMIF(O205:O213,0,I205:I213)*105/108)</f>
        <v>0</v>
      </c>
      <c r="Q205" s="119">
        <f>INT(P205*IF(COUNTIF(R205:R213,1)=0,0,SUMIF(R205:R213,1,G205:G213)/COUNTIF(R205:R213,1))/100)</f>
        <v>0</v>
      </c>
      <c r="R205" s="119" t="e">
        <f>IF(AND(J205=0,C205&gt;=設定シート!E$101,C205&lt;=設定シート!G$101),1,0)</f>
        <v>#REF!</v>
      </c>
    </row>
    <row r="206" spans="1:18" ht="15" customHeight="1">
      <c r="B206" s="119">
        <v>2</v>
      </c>
      <c r="C206" s="119" t="e">
        <f>'報告書（事業主控）記載用'!#REF!</f>
        <v>#REF!</v>
      </c>
      <c r="D206" s="119" t="e">
        <f>IF(E206&lt;&gt;"31 水力発電施設、ずい道等新設事業","",IF('報告書（事業主控）記載用'!#REF!=11,1,IF('報告書（事業主控）記載用'!#REF!=13,2,IF('報告書（事業主控）記載用'!#REF!=15,3,IF('報告書（事業主控）記載用'!#REF!=17,4,"")))))</f>
        <v>#REF!</v>
      </c>
      <c r="E206" s="119" t="e">
        <f>'報告書（事業主控）記載用'!#REF!</f>
        <v>#REF!</v>
      </c>
      <c r="F206" s="119" t="e">
        <f>'報告書（事業主控）記載用'!#REF!</f>
        <v>#REF!</v>
      </c>
      <c r="G206" s="119" t="e">
        <f>IF(OR(LEFT(E206,2)="31",LEFT(E206,2)="34",LEFT(E206,2)="36",LEFT(E206,2)="37"),VLOOKUP(E206,労務比率2,'報告書（事業主控）記載用'!#REF!,FALSE),VLOOKUP(E206,労務比率,'報告書（事業主控）記載用'!#REF!,FALSE))</f>
        <v>#REF!</v>
      </c>
      <c r="H206" s="119" t="e">
        <f>IF(OR(LEFT(E206,2)="31",LEFT(E206,2)="34",LEFT(E206,2)="36",LEFT(E206,2)="37"),VLOOKUP(E206,労務比率2,'報告書（事業主控）記載用'!#REF!+1,FALSE),VLOOKUP(E206,労務比率,'報告書（事業主控）記載用'!#REF!+1,FALSE))</f>
        <v>#REF!</v>
      </c>
      <c r="I206" s="119" t="e">
        <f>'報告書（事業主控）記載用'!#REF!</f>
        <v>#REF!</v>
      </c>
      <c r="J206" s="119" t="e">
        <f>'報告書（事業主控）記載用'!#REF!</f>
        <v>#REF!</v>
      </c>
      <c r="K206" s="119" t="e">
        <f>'報告書（事業主控）記載用'!#REF!</f>
        <v>#REF!</v>
      </c>
      <c r="L206" s="119">
        <f t="shared" si="19"/>
        <v>0</v>
      </c>
      <c r="M206" s="119">
        <f t="shared" si="20"/>
        <v>0</v>
      </c>
      <c r="N206" s="119" t="e">
        <f t="shared" si="22"/>
        <v>#REF!</v>
      </c>
      <c r="O206" s="119" t="e">
        <f t="shared" si="21"/>
        <v>#REF!</v>
      </c>
      <c r="R206" s="119" t="e">
        <f>IF(AND(J206=0,C206&gt;=設定シート!E$101,C206&lt;=設定シート!G$101),1,0)</f>
        <v>#REF!</v>
      </c>
    </row>
    <row r="207" spans="1:18" ht="15" customHeight="1">
      <c r="B207" s="119">
        <v>3</v>
      </c>
      <c r="C207" s="119" t="e">
        <f>'報告書（事業主控）記載用'!#REF!</f>
        <v>#REF!</v>
      </c>
      <c r="D207" s="119" t="e">
        <f>IF(E207&lt;&gt;"31 水力発電施設、ずい道等新設事業","",IF('報告書（事業主控）記載用'!#REF!=11,1,IF('報告書（事業主控）記載用'!#REF!=13,2,IF('報告書（事業主控）記載用'!#REF!=15,3,IF('報告書（事業主控）記載用'!#REF!=17,4,"")))))</f>
        <v>#REF!</v>
      </c>
      <c r="E207" s="119" t="e">
        <f>'報告書（事業主控）記載用'!#REF!</f>
        <v>#REF!</v>
      </c>
      <c r="F207" s="119" t="e">
        <f>'報告書（事業主控）記載用'!#REF!</f>
        <v>#REF!</v>
      </c>
      <c r="G207" s="119" t="e">
        <f>IF(OR(LEFT(E207,2)="31",LEFT(E207,2)="34",LEFT(E207,2)="36",LEFT(E207,2)="37"),VLOOKUP(E207,労務比率2,'報告書（事業主控）記載用'!#REF!,FALSE),VLOOKUP(E207,労務比率,'報告書（事業主控）記載用'!#REF!,FALSE))</f>
        <v>#REF!</v>
      </c>
      <c r="H207" s="119" t="e">
        <f>IF(OR(LEFT(E207,2)="31",LEFT(E207,2)="34",LEFT(E207,2)="36",LEFT(E207,2)="37"),VLOOKUP(E207,労務比率2,'報告書（事業主控）記載用'!#REF!+1,FALSE),VLOOKUP(E207,労務比率,'報告書（事業主控）記載用'!#REF!+1,FALSE))</f>
        <v>#REF!</v>
      </c>
      <c r="I207" s="119" t="e">
        <f>'報告書（事業主控）記載用'!#REF!</f>
        <v>#REF!</v>
      </c>
      <c r="J207" s="119" t="e">
        <f>'報告書（事業主控）記載用'!#REF!</f>
        <v>#REF!</v>
      </c>
      <c r="K207" s="119" t="e">
        <f>'報告書（事業主控）記載用'!#REF!</f>
        <v>#REF!</v>
      </c>
      <c r="L207" s="119">
        <f t="shared" si="19"/>
        <v>0</v>
      </c>
      <c r="M207" s="119">
        <f t="shared" si="20"/>
        <v>0</v>
      </c>
      <c r="N207" s="119" t="e">
        <f t="shared" si="22"/>
        <v>#REF!</v>
      </c>
      <c r="O207" s="119" t="e">
        <f t="shared" si="21"/>
        <v>#REF!</v>
      </c>
      <c r="R207" s="119" t="e">
        <f>IF(AND(J207=0,C207&gt;=設定シート!E$101,C207&lt;=設定シート!G$101),1,0)</f>
        <v>#REF!</v>
      </c>
    </row>
    <row r="208" spans="1:18" ht="15" customHeight="1">
      <c r="B208" s="119">
        <v>4</v>
      </c>
      <c r="C208" s="119" t="e">
        <f>'報告書（事業主控）記載用'!#REF!</f>
        <v>#REF!</v>
      </c>
      <c r="D208" s="119" t="e">
        <f>IF(E208&lt;&gt;"31 水力発電施設、ずい道等新設事業","",IF('報告書（事業主控）記載用'!#REF!=11,1,IF('報告書（事業主控）記載用'!#REF!=13,2,IF('報告書（事業主控）記載用'!#REF!=15,3,IF('報告書（事業主控）記載用'!#REF!=17,4,"")))))</f>
        <v>#REF!</v>
      </c>
      <c r="E208" s="119" t="e">
        <f>'報告書（事業主控）記載用'!#REF!</f>
        <v>#REF!</v>
      </c>
      <c r="F208" s="119" t="e">
        <f>'報告書（事業主控）記載用'!#REF!</f>
        <v>#REF!</v>
      </c>
      <c r="G208" s="119" t="e">
        <f>IF(OR(LEFT(E208,2)="31",LEFT(E208,2)="34",LEFT(E208,2)="36",LEFT(E208,2)="37"),VLOOKUP(E208,労務比率2,'報告書（事業主控）記載用'!#REF!,FALSE),VLOOKUP(E208,労務比率,'報告書（事業主控）記載用'!#REF!,FALSE))</f>
        <v>#REF!</v>
      </c>
      <c r="H208" s="119" t="e">
        <f>IF(OR(LEFT(E208,2)="31",LEFT(E208,2)="34",LEFT(E208,2)="36",LEFT(E208,2)="37"),VLOOKUP(E208,労務比率2,'報告書（事業主控）記載用'!#REF!+1,FALSE),VLOOKUP(E208,労務比率,'報告書（事業主控）記載用'!#REF!+1,FALSE))</f>
        <v>#REF!</v>
      </c>
      <c r="I208" s="119" t="e">
        <f>'報告書（事業主控）記載用'!#REF!</f>
        <v>#REF!</v>
      </c>
      <c r="J208" s="119" t="e">
        <f>'報告書（事業主控）記載用'!#REF!</f>
        <v>#REF!</v>
      </c>
      <c r="K208" s="119" t="e">
        <f>'報告書（事業主控）記載用'!#REF!</f>
        <v>#REF!</v>
      </c>
      <c r="L208" s="119">
        <f t="shared" si="19"/>
        <v>0</v>
      </c>
      <c r="M208" s="119">
        <f t="shared" si="20"/>
        <v>0</v>
      </c>
      <c r="N208" s="119" t="e">
        <f t="shared" si="22"/>
        <v>#REF!</v>
      </c>
      <c r="O208" s="119" t="e">
        <f t="shared" si="21"/>
        <v>#REF!</v>
      </c>
      <c r="R208" s="119" t="e">
        <f>IF(AND(J208=0,C208&gt;=設定シート!E$101,C208&lt;=設定シート!G$101),1,0)</f>
        <v>#REF!</v>
      </c>
    </row>
    <row r="209" spans="1:18" ht="15" customHeight="1">
      <c r="B209" s="119">
        <v>5</v>
      </c>
      <c r="C209" s="119" t="e">
        <f>'報告書（事業主控）記載用'!#REF!</f>
        <v>#REF!</v>
      </c>
      <c r="D209" s="119" t="e">
        <f>IF(E209&lt;&gt;"31 水力発電施設、ずい道等新設事業","",IF('報告書（事業主控）記載用'!#REF!=11,1,IF('報告書（事業主控）記載用'!#REF!=13,2,IF('報告書（事業主控）記載用'!#REF!=15,3,IF('報告書（事業主控）記載用'!#REF!=17,4,"")))))</f>
        <v>#REF!</v>
      </c>
      <c r="E209" s="119" t="e">
        <f>'報告書（事業主控）記載用'!#REF!</f>
        <v>#REF!</v>
      </c>
      <c r="F209" s="119" t="e">
        <f>'報告書（事業主控）記載用'!#REF!</f>
        <v>#REF!</v>
      </c>
      <c r="G209" s="119" t="e">
        <f>IF(OR(LEFT(E209,2)="31",LEFT(E209,2)="34",LEFT(E209,2)="36",LEFT(E209,2)="37"),VLOOKUP(E209,労務比率2,'報告書（事業主控）記載用'!#REF!,FALSE),VLOOKUP(E209,労務比率,'報告書（事業主控）記載用'!#REF!,FALSE))</f>
        <v>#REF!</v>
      </c>
      <c r="H209" s="119" t="e">
        <f>IF(OR(LEFT(E209,2)="31",LEFT(E209,2)="34",LEFT(E209,2)="36",LEFT(E209,2)="37"),VLOOKUP(E209,労務比率2,'報告書（事業主控）記載用'!#REF!+1,FALSE),VLOOKUP(E209,労務比率,'報告書（事業主控）記載用'!#REF!+1,FALSE))</f>
        <v>#REF!</v>
      </c>
      <c r="I209" s="119" t="e">
        <f>'報告書（事業主控）記載用'!#REF!</f>
        <v>#REF!</v>
      </c>
      <c r="J209" s="119" t="e">
        <f>'報告書（事業主控）記載用'!#REF!</f>
        <v>#REF!</v>
      </c>
      <c r="K209" s="119" t="e">
        <f>'報告書（事業主控）記載用'!#REF!</f>
        <v>#REF!</v>
      </c>
      <c r="L209" s="119">
        <f t="shared" si="19"/>
        <v>0</v>
      </c>
      <c r="M209" s="119">
        <f t="shared" si="20"/>
        <v>0</v>
      </c>
      <c r="N209" s="119" t="e">
        <f t="shared" si="22"/>
        <v>#REF!</v>
      </c>
      <c r="O209" s="119" t="e">
        <f t="shared" si="21"/>
        <v>#REF!</v>
      </c>
      <c r="R209" s="119" t="e">
        <f>IF(AND(J209=0,C209&gt;=設定シート!E$101,C209&lt;=設定シート!G$101),1,0)</f>
        <v>#REF!</v>
      </c>
    </row>
    <row r="210" spans="1:18" ht="15" customHeight="1">
      <c r="B210" s="119">
        <v>6</v>
      </c>
      <c r="C210" s="119" t="e">
        <f>'報告書（事業主控）記載用'!#REF!</f>
        <v>#REF!</v>
      </c>
      <c r="D210" s="119" t="e">
        <f>IF(E210&lt;&gt;"31 水力発電施設、ずい道等新設事業","",IF('報告書（事業主控）記載用'!#REF!=11,1,IF('報告書（事業主控）記載用'!#REF!=13,2,IF('報告書（事業主控）記載用'!#REF!=15,3,IF('報告書（事業主控）記載用'!#REF!=17,4,"")))))</f>
        <v>#REF!</v>
      </c>
      <c r="E210" s="119" t="e">
        <f>'報告書（事業主控）記載用'!#REF!</f>
        <v>#REF!</v>
      </c>
      <c r="F210" s="119" t="e">
        <f>'報告書（事業主控）記載用'!#REF!</f>
        <v>#REF!</v>
      </c>
      <c r="G210" s="119" t="e">
        <f>IF(OR(LEFT(E210,2)="31",LEFT(E210,2)="34",LEFT(E210,2)="36",LEFT(E210,2)="37"),VLOOKUP(E210,労務比率2,'報告書（事業主控）記載用'!#REF!,FALSE),VLOOKUP(E210,労務比率,'報告書（事業主控）記載用'!#REF!,FALSE))</f>
        <v>#REF!</v>
      </c>
      <c r="H210" s="119" t="e">
        <f>IF(OR(LEFT(E210,2)="31",LEFT(E210,2)="34",LEFT(E210,2)="36",LEFT(E210,2)="37"),VLOOKUP(E210,労務比率2,'報告書（事業主控）記載用'!#REF!+1,FALSE),VLOOKUP(E210,労務比率,'報告書（事業主控）記載用'!#REF!+1,FALSE))</f>
        <v>#REF!</v>
      </c>
      <c r="I210" s="119" t="e">
        <f>'報告書（事業主控）記載用'!#REF!</f>
        <v>#REF!</v>
      </c>
      <c r="J210" s="119" t="e">
        <f>'報告書（事業主控）記載用'!#REF!</f>
        <v>#REF!</v>
      </c>
      <c r="K210" s="119" t="e">
        <f>'報告書（事業主控）記載用'!#REF!</f>
        <v>#REF!</v>
      </c>
      <c r="L210" s="119">
        <f t="shared" si="19"/>
        <v>0</v>
      </c>
      <c r="M210" s="119">
        <f t="shared" si="20"/>
        <v>0</v>
      </c>
      <c r="N210" s="119" t="e">
        <f t="shared" si="22"/>
        <v>#REF!</v>
      </c>
      <c r="O210" s="119" t="e">
        <f t="shared" si="21"/>
        <v>#REF!</v>
      </c>
      <c r="R210" s="119" t="e">
        <f>IF(AND(J210=0,C210&gt;=設定シート!E$101,C210&lt;=設定シート!G$101),1,0)</f>
        <v>#REF!</v>
      </c>
    </row>
    <row r="211" spans="1:18" ht="15" customHeight="1">
      <c r="B211" s="119">
        <v>7</v>
      </c>
      <c r="C211" s="119" t="e">
        <f>'報告書（事業主控）記載用'!#REF!</f>
        <v>#REF!</v>
      </c>
      <c r="D211" s="119" t="e">
        <f>IF(E211&lt;&gt;"31 水力発電施設、ずい道等新設事業","",IF('報告書（事業主控）記載用'!#REF!=11,1,IF('報告書（事業主控）記載用'!#REF!=13,2,IF('報告書（事業主控）記載用'!#REF!=15,3,IF('報告書（事業主控）記載用'!#REF!=17,4,"")))))</f>
        <v>#REF!</v>
      </c>
      <c r="E211" s="119" t="e">
        <f>'報告書（事業主控）記載用'!#REF!</f>
        <v>#REF!</v>
      </c>
      <c r="F211" s="119" t="e">
        <f>'報告書（事業主控）記載用'!#REF!</f>
        <v>#REF!</v>
      </c>
      <c r="G211" s="119" t="e">
        <f>IF(OR(LEFT(E211,2)="31",LEFT(E211,2)="34",LEFT(E211,2)="36",LEFT(E211,2)="37"),VLOOKUP(E211,労務比率2,'報告書（事業主控）記載用'!#REF!,FALSE),VLOOKUP(E211,労務比率,'報告書（事業主控）記載用'!#REF!,FALSE))</f>
        <v>#REF!</v>
      </c>
      <c r="H211" s="119" t="e">
        <f>IF(OR(LEFT(E211,2)="31",LEFT(E211,2)="34",LEFT(E211,2)="36",LEFT(E211,2)="37"),VLOOKUP(E211,労務比率2,'報告書（事業主控）記載用'!#REF!+1,FALSE),VLOOKUP(E211,労務比率,'報告書（事業主控）記載用'!#REF!+1,FALSE))</f>
        <v>#REF!</v>
      </c>
      <c r="I211" s="119" t="e">
        <f>'報告書（事業主控）記載用'!#REF!</f>
        <v>#REF!</v>
      </c>
      <c r="J211" s="119" t="e">
        <f>'報告書（事業主控）記載用'!#REF!</f>
        <v>#REF!</v>
      </c>
      <c r="K211" s="119" t="e">
        <f>'報告書（事業主控）記載用'!#REF!</f>
        <v>#REF!</v>
      </c>
      <c r="L211" s="119">
        <f t="shared" si="19"/>
        <v>0</v>
      </c>
      <c r="M211" s="119">
        <f t="shared" si="20"/>
        <v>0</v>
      </c>
      <c r="N211" s="119" t="e">
        <f t="shared" si="22"/>
        <v>#REF!</v>
      </c>
      <c r="O211" s="119" t="e">
        <f t="shared" si="21"/>
        <v>#REF!</v>
      </c>
      <c r="R211" s="119" t="e">
        <f>IF(AND(J211=0,C211&gt;=設定シート!E$101,C211&lt;=設定シート!G$101),1,0)</f>
        <v>#REF!</v>
      </c>
    </row>
    <row r="212" spans="1:18" ht="15" customHeight="1">
      <c r="B212" s="119">
        <v>8</v>
      </c>
      <c r="C212" s="119" t="e">
        <f>'報告書（事業主控）記載用'!#REF!</f>
        <v>#REF!</v>
      </c>
      <c r="D212" s="119" t="e">
        <f>IF(E212&lt;&gt;"31 水力発電施設、ずい道等新設事業","",IF('報告書（事業主控）記載用'!#REF!=11,1,IF('報告書（事業主控）記載用'!#REF!=13,2,IF('報告書（事業主控）記載用'!#REF!=15,3,IF('報告書（事業主控）記載用'!#REF!=17,4,"")))))</f>
        <v>#REF!</v>
      </c>
      <c r="E212" s="119" t="e">
        <f>'報告書（事業主控）記載用'!#REF!</f>
        <v>#REF!</v>
      </c>
      <c r="F212" s="119" t="e">
        <f>'報告書（事業主控）記載用'!#REF!</f>
        <v>#REF!</v>
      </c>
      <c r="G212" s="119" t="e">
        <f>IF(OR(LEFT(E212,2)="31",LEFT(E212,2)="34",LEFT(E212,2)="36",LEFT(E212,2)="37"),VLOOKUP(E212,労務比率2,'報告書（事業主控）記載用'!#REF!,FALSE),VLOOKUP(E212,労務比率,'報告書（事業主控）記載用'!#REF!,FALSE))</f>
        <v>#REF!</v>
      </c>
      <c r="H212" s="119" t="e">
        <f>IF(OR(LEFT(E212,2)="31",LEFT(E212,2)="34",LEFT(E212,2)="36",LEFT(E212,2)="37"),VLOOKUP(E212,労務比率2,'報告書（事業主控）記載用'!#REF!+1,FALSE),VLOOKUP(E212,労務比率,'報告書（事業主控）記載用'!#REF!+1,FALSE))</f>
        <v>#REF!</v>
      </c>
      <c r="I212" s="119" t="e">
        <f>'報告書（事業主控）記載用'!#REF!</f>
        <v>#REF!</v>
      </c>
      <c r="J212" s="119" t="e">
        <f>'報告書（事業主控）記載用'!#REF!</f>
        <v>#REF!</v>
      </c>
      <c r="K212" s="119" t="e">
        <f>'報告書（事業主控）記載用'!#REF!</f>
        <v>#REF!</v>
      </c>
      <c r="L212" s="119">
        <f t="shared" si="19"/>
        <v>0</v>
      </c>
      <c r="M212" s="119">
        <f t="shared" si="20"/>
        <v>0</v>
      </c>
      <c r="N212" s="119" t="e">
        <f t="shared" si="22"/>
        <v>#REF!</v>
      </c>
      <c r="O212" s="119" t="e">
        <f t="shared" si="21"/>
        <v>#REF!</v>
      </c>
      <c r="R212" s="119" t="e">
        <f>IF(AND(J212=0,C212&gt;=設定シート!E$101,C212&lt;=設定シート!G$101),1,0)</f>
        <v>#REF!</v>
      </c>
    </row>
    <row r="213" spans="1:18" ht="15" customHeight="1">
      <c r="B213" s="119">
        <v>9</v>
      </c>
      <c r="C213" s="119" t="e">
        <f>'報告書（事業主控）記載用'!#REF!</f>
        <v>#REF!</v>
      </c>
      <c r="D213" s="119" t="e">
        <f>IF(E213&lt;&gt;"31 水力発電施設、ずい道等新設事業","",IF('報告書（事業主控）記載用'!#REF!=11,1,IF('報告書（事業主控）記載用'!#REF!=13,2,IF('報告書（事業主控）記載用'!#REF!=15,3,IF('報告書（事業主控）記載用'!#REF!=17,4,"")))))</f>
        <v>#REF!</v>
      </c>
      <c r="E213" s="119" t="e">
        <f>'報告書（事業主控）記載用'!#REF!</f>
        <v>#REF!</v>
      </c>
      <c r="F213" s="119" t="e">
        <f>'報告書（事業主控）記載用'!#REF!</f>
        <v>#REF!</v>
      </c>
      <c r="G213" s="119" t="e">
        <f>IF(OR(LEFT(E213,2)="31",LEFT(E213,2)="34",LEFT(E213,2)="36",LEFT(E213,2)="37"),VLOOKUP(E213,労務比率2,'報告書（事業主控）記載用'!#REF!,FALSE),VLOOKUP(E213,労務比率,'報告書（事業主控）記載用'!#REF!,FALSE))</f>
        <v>#REF!</v>
      </c>
      <c r="H213" s="119" t="e">
        <f>IF(OR(LEFT(E213,2)="31",LEFT(E213,2)="34",LEFT(E213,2)="36",LEFT(E213,2)="37"),VLOOKUP(E213,労務比率2,'報告書（事業主控）記載用'!#REF!+1,FALSE),VLOOKUP(E213,労務比率,'報告書（事業主控）記載用'!#REF!+1,FALSE))</f>
        <v>#REF!</v>
      </c>
      <c r="I213" s="119" t="e">
        <f>'報告書（事業主控）記載用'!#REF!</f>
        <v>#REF!</v>
      </c>
      <c r="J213" s="119" t="e">
        <f>'報告書（事業主控）記載用'!#REF!</f>
        <v>#REF!</v>
      </c>
      <c r="K213" s="119" t="e">
        <f>'報告書（事業主控）記載用'!#REF!</f>
        <v>#REF!</v>
      </c>
      <c r="L213" s="119">
        <f t="shared" si="19"/>
        <v>0</v>
      </c>
      <c r="M213" s="119">
        <f t="shared" si="20"/>
        <v>0</v>
      </c>
      <c r="N213" s="119" t="e">
        <f t="shared" si="22"/>
        <v>#REF!</v>
      </c>
      <c r="O213" s="119" t="e">
        <f t="shared" si="21"/>
        <v>#REF!</v>
      </c>
      <c r="R213" s="119" t="e">
        <f>IF(AND(J213=0,C213&gt;=設定シート!E$101,C213&lt;=設定シート!G$101),1,0)</f>
        <v>#REF!</v>
      </c>
    </row>
    <row r="214" spans="1:18" ht="15" customHeight="1">
      <c r="A214" s="119">
        <v>18</v>
      </c>
      <c r="B214" s="119">
        <v>1</v>
      </c>
      <c r="C214" s="119" t="e">
        <f>'報告書（事業主控）記載用'!#REF!</f>
        <v>#REF!</v>
      </c>
      <c r="D214" s="119" t="e">
        <f>IF(E214&lt;&gt;"31 水力発電施設、ずい道等新設事業","",IF('報告書（事業主控）記載用'!#REF!=11,1,IF('報告書（事業主控）記載用'!#REF!=13,2,IF('報告書（事業主控）記載用'!#REF!=15,3,IF('報告書（事業主控）記載用'!#REF!=17,4,"")))))</f>
        <v>#REF!</v>
      </c>
      <c r="E214" s="119" t="e">
        <f>'報告書（事業主控）記載用'!#REF!</f>
        <v>#REF!</v>
      </c>
      <c r="F214" s="119" t="e">
        <f>'報告書（事業主控）記載用'!#REF!</f>
        <v>#REF!</v>
      </c>
      <c r="G214" s="119" t="e">
        <f>IF(OR(LEFT(E214,2)="31",LEFT(E214,2)="34",LEFT(E214,2)="36",LEFT(E214,2)="37"),VLOOKUP(E214,労務比率2,'報告書（事業主控）記載用'!#REF!,FALSE),VLOOKUP(E214,労務比率,'報告書（事業主控）記載用'!#REF!,FALSE))</f>
        <v>#REF!</v>
      </c>
      <c r="H214" s="119" t="e">
        <f>IF(OR(LEFT(E214,2)="31",LEFT(E214,2)="34",LEFT(E214,2)="36",LEFT(E214,2)="37"),VLOOKUP(E214,労務比率2,'報告書（事業主控）記載用'!#REF!+1,FALSE),VLOOKUP(E214,労務比率,'報告書（事業主控）記載用'!#REF!+1,FALSE))</f>
        <v>#REF!</v>
      </c>
      <c r="I214" s="119" t="e">
        <f>'報告書（事業主控）記載用'!#REF!</f>
        <v>#REF!</v>
      </c>
      <c r="J214" s="119" t="e">
        <f>'報告書（事業主控）記載用'!#REF!</f>
        <v>#REF!</v>
      </c>
      <c r="K214" s="119" t="e">
        <f>'報告書（事業主控）記載用'!#REF!</f>
        <v>#REF!</v>
      </c>
      <c r="L214" s="119">
        <f t="shared" si="19"/>
        <v>0</v>
      </c>
      <c r="M214" s="119">
        <f t="shared" si="20"/>
        <v>0</v>
      </c>
      <c r="N214" s="119" t="e">
        <f t="shared" si="22"/>
        <v>#REF!</v>
      </c>
      <c r="O214" s="119" t="e">
        <f t="shared" si="21"/>
        <v>#REF!</v>
      </c>
      <c r="P214" s="119">
        <f>INT(SUMIF(O214:O222,0,I214:I222)*105/108)</f>
        <v>0</v>
      </c>
      <c r="Q214" s="119">
        <f>INT(P214*IF(COUNTIF(R214:R222,1)=0,0,SUMIF(R214:R222,1,G214:G222)/COUNTIF(R214:R222,1))/100)</f>
        <v>0</v>
      </c>
      <c r="R214" s="119" t="e">
        <f>IF(AND(J214=0,C214&gt;=設定シート!E$101,C214&lt;=設定シート!G$101),1,0)</f>
        <v>#REF!</v>
      </c>
    </row>
    <row r="215" spans="1:18" ht="15" customHeight="1">
      <c r="B215" s="119">
        <v>2</v>
      </c>
      <c r="C215" s="119" t="e">
        <f>'報告書（事業主控）記載用'!#REF!</f>
        <v>#REF!</v>
      </c>
      <c r="D215" s="119" t="e">
        <f>IF(E215&lt;&gt;"31 水力発電施設、ずい道等新設事業","",IF('報告書（事業主控）記載用'!#REF!=11,1,IF('報告書（事業主控）記載用'!#REF!=13,2,IF('報告書（事業主控）記載用'!#REF!=15,3,IF('報告書（事業主控）記載用'!#REF!=17,4,"")))))</f>
        <v>#REF!</v>
      </c>
      <c r="E215" s="119" t="e">
        <f>'報告書（事業主控）記載用'!#REF!</f>
        <v>#REF!</v>
      </c>
      <c r="F215" s="119" t="e">
        <f>'報告書（事業主控）記載用'!#REF!</f>
        <v>#REF!</v>
      </c>
      <c r="G215" s="119" t="e">
        <f>IF(OR(LEFT(E215,2)="31",LEFT(E215,2)="34",LEFT(E215,2)="36",LEFT(E215,2)="37"),VLOOKUP(E215,労務比率2,'報告書（事業主控）記載用'!#REF!,FALSE),VLOOKUP(E215,労務比率,'報告書（事業主控）記載用'!#REF!,FALSE))</f>
        <v>#REF!</v>
      </c>
      <c r="H215" s="119" t="e">
        <f>IF(OR(LEFT(E215,2)="31",LEFT(E215,2)="34",LEFT(E215,2)="36",LEFT(E215,2)="37"),VLOOKUP(E215,労務比率2,'報告書（事業主控）記載用'!#REF!+1,FALSE),VLOOKUP(E215,労務比率,'報告書（事業主控）記載用'!#REF!+1,FALSE))</f>
        <v>#REF!</v>
      </c>
      <c r="I215" s="119" t="e">
        <f>'報告書（事業主控）記載用'!#REF!</f>
        <v>#REF!</v>
      </c>
      <c r="J215" s="119" t="e">
        <f>'報告書（事業主控）記載用'!#REF!</f>
        <v>#REF!</v>
      </c>
      <c r="K215" s="119" t="e">
        <f>'報告書（事業主控）記載用'!#REF!</f>
        <v>#REF!</v>
      </c>
      <c r="L215" s="119">
        <f t="shared" si="19"/>
        <v>0</v>
      </c>
      <c r="M215" s="119">
        <f t="shared" si="20"/>
        <v>0</v>
      </c>
      <c r="N215" s="119" t="e">
        <f t="shared" si="22"/>
        <v>#REF!</v>
      </c>
      <c r="O215" s="119" t="e">
        <f t="shared" si="21"/>
        <v>#REF!</v>
      </c>
      <c r="R215" s="119" t="e">
        <f>IF(AND(J215=0,C215&gt;=設定シート!E$101,C215&lt;=設定シート!G$101),1,0)</f>
        <v>#REF!</v>
      </c>
    </row>
    <row r="216" spans="1:18" ht="15" customHeight="1">
      <c r="B216" s="119">
        <v>3</v>
      </c>
      <c r="C216" s="119" t="e">
        <f>'報告書（事業主控）記載用'!#REF!</f>
        <v>#REF!</v>
      </c>
      <c r="D216" s="119" t="e">
        <f>IF(E216&lt;&gt;"31 水力発電施設、ずい道等新設事業","",IF('報告書（事業主控）記載用'!#REF!=11,1,IF('報告書（事業主控）記載用'!#REF!=13,2,IF('報告書（事業主控）記載用'!#REF!=15,3,IF('報告書（事業主控）記載用'!#REF!=17,4,"")))))</f>
        <v>#REF!</v>
      </c>
      <c r="E216" s="119" t="e">
        <f>'報告書（事業主控）記載用'!#REF!</f>
        <v>#REF!</v>
      </c>
      <c r="F216" s="119" t="e">
        <f>'報告書（事業主控）記載用'!#REF!</f>
        <v>#REF!</v>
      </c>
      <c r="G216" s="119" t="e">
        <f>IF(OR(LEFT(E216,2)="31",LEFT(E216,2)="34",LEFT(E216,2)="36",LEFT(E216,2)="37"),VLOOKUP(E216,労務比率2,'報告書（事業主控）記載用'!#REF!,FALSE),VLOOKUP(E216,労務比率,'報告書（事業主控）記載用'!#REF!,FALSE))</f>
        <v>#REF!</v>
      </c>
      <c r="H216" s="119" t="e">
        <f>IF(OR(LEFT(E216,2)="31",LEFT(E216,2)="34",LEFT(E216,2)="36",LEFT(E216,2)="37"),VLOOKUP(E216,労務比率2,'報告書（事業主控）記載用'!#REF!+1,FALSE),VLOOKUP(E216,労務比率,'報告書（事業主控）記載用'!#REF!+1,FALSE))</f>
        <v>#REF!</v>
      </c>
      <c r="I216" s="119" t="e">
        <f>'報告書（事業主控）記載用'!#REF!</f>
        <v>#REF!</v>
      </c>
      <c r="J216" s="119" t="e">
        <f>'報告書（事業主控）記載用'!#REF!</f>
        <v>#REF!</v>
      </c>
      <c r="K216" s="119" t="e">
        <f>'報告書（事業主控）記載用'!#REF!</f>
        <v>#REF!</v>
      </c>
      <c r="L216" s="119">
        <f t="shared" si="19"/>
        <v>0</v>
      </c>
      <c r="M216" s="119">
        <f t="shared" si="20"/>
        <v>0</v>
      </c>
      <c r="N216" s="119" t="e">
        <f t="shared" si="22"/>
        <v>#REF!</v>
      </c>
      <c r="O216" s="119" t="e">
        <f t="shared" si="21"/>
        <v>#REF!</v>
      </c>
      <c r="R216" s="119" t="e">
        <f>IF(AND(J216=0,C216&gt;=設定シート!E$101,C216&lt;=設定シート!G$101),1,0)</f>
        <v>#REF!</v>
      </c>
    </row>
    <row r="217" spans="1:18" ht="15" customHeight="1">
      <c r="B217" s="119">
        <v>4</v>
      </c>
      <c r="C217" s="119" t="e">
        <f>'報告書（事業主控）記載用'!#REF!</f>
        <v>#REF!</v>
      </c>
      <c r="D217" s="119" t="e">
        <f>IF(E217&lt;&gt;"31 水力発電施設、ずい道等新設事業","",IF('報告書（事業主控）記載用'!#REF!=11,1,IF('報告書（事業主控）記載用'!#REF!=13,2,IF('報告書（事業主控）記載用'!#REF!=15,3,IF('報告書（事業主控）記載用'!#REF!=17,4,"")))))</f>
        <v>#REF!</v>
      </c>
      <c r="E217" s="119" t="e">
        <f>'報告書（事業主控）記載用'!#REF!</f>
        <v>#REF!</v>
      </c>
      <c r="F217" s="119" t="e">
        <f>'報告書（事業主控）記載用'!#REF!</f>
        <v>#REF!</v>
      </c>
      <c r="G217" s="119" t="e">
        <f>IF(OR(LEFT(E217,2)="31",LEFT(E217,2)="34",LEFT(E217,2)="36",LEFT(E217,2)="37"),VLOOKUP(E217,労務比率2,'報告書（事業主控）記載用'!#REF!,FALSE),VLOOKUP(E217,労務比率,'報告書（事業主控）記載用'!#REF!,FALSE))</f>
        <v>#REF!</v>
      </c>
      <c r="H217" s="119" t="e">
        <f>IF(OR(LEFT(E217,2)="31",LEFT(E217,2)="34",LEFT(E217,2)="36",LEFT(E217,2)="37"),VLOOKUP(E217,労務比率2,'報告書（事業主控）記載用'!#REF!+1,FALSE),VLOOKUP(E217,労務比率,'報告書（事業主控）記載用'!#REF!+1,FALSE))</f>
        <v>#REF!</v>
      </c>
      <c r="I217" s="119" t="e">
        <f>'報告書（事業主控）記載用'!#REF!</f>
        <v>#REF!</v>
      </c>
      <c r="J217" s="119" t="e">
        <f>'報告書（事業主控）記載用'!#REF!</f>
        <v>#REF!</v>
      </c>
      <c r="K217" s="119" t="e">
        <f>'報告書（事業主控）記載用'!#REF!</f>
        <v>#REF!</v>
      </c>
      <c r="L217" s="119">
        <f t="shared" si="19"/>
        <v>0</v>
      </c>
      <c r="M217" s="119">
        <f t="shared" si="20"/>
        <v>0</v>
      </c>
      <c r="N217" s="119" t="e">
        <f t="shared" si="22"/>
        <v>#REF!</v>
      </c>
      <c r="O217" s="119" t="e">
        <f t="shared" si="21"/>
        <v>#REF!</v>
      </c>
      <c r="R217" s="119" t="e">
        <f>IF(AND(J217=0,C217&gt;=設定シート!E$101,C217&lt;=設定シート!G$101),1,0)</f>
        <v>#REF!</v>
      </c>
    </row>
    <row r="218" spans="1:18" ht="15" customHeight="1">
      <c r="B218" s="119">
        <v>5</v>
      </c>
      <c r="C218" s="119" t="e">
        <f>'報告書（事業主控）記載用'!#REF!</f>
        <v>#REF!</v>
      </c>
      <c r="D218" s="119" t="e">
        <f>IF(E218&lt;&gt;"31 水力発電施設、ずい道等新設事業","",IF('報告書（事業主控）記載用'!#REF!=11,1,IF('報告書（事業主控）記載用'!#REF!=13,2,IF('報告書（事業主控）記載用'!#REF!=15,3,IF('報告書（事業主控）記載用'!#REF!=17,4,"")))))</f>
        <v>#REF!</v>
      </c>
      <c r="E218" s="119" t="e">
        <f>'報告書（事業主控）記載用'!#REF!</f>
        <v>#REF!</v>
      </c>
      <c r="F218" s="119" t="e">
        <f>'報告書（事業主控）記載用'!#REF!</f>
        <v>#REF!</v>
      </c>
      <c r="G218" s="119" t="e">
        <f>IF(OR(LEFT(E218,2)="31",LEFT(E218,2)="34",LEFT(E218,2)="36",LEFT(E218,2)="37"),VLOOKUP(E218,労務比率2,'報告書（事業主控）記載用'!#REF!,FALSE),VLOOKUP(E218,労務比率,'報告書（事業主控）記載用'!#REF!,FALSE))</f>
        <v>#REF!</v>
      </c>
      <c r="H218" s="119" t="e">
        <f>IF(OR(LEFT(E218,2)="31",LEFT(E218,2)="34",LEFT(E218,2)="36",LEFT(E218,2)="37"),VLOOKUP(E218,労務比率2,'報告書（事業主控）記載用'!#REF!+1,FALSE),VLOOKUP(E218,労務比率,'報告書（事業主控）記載用'!#REF!+1,FALSE))</f>
        <v>#REF!</v>
      </c>
      <c r="I218" s="119" t="e">
        <f>'報告書（事業主控）記載用'!#REF!</f>
        <v>#REF!</v>
      </c>
      <c r="J218" s="119" t="e">
        <f>'報告書（事業主控）記載用'!#REF!</f>
        <v>#REF!</v>
      </c>
      <c r="K218" s="119" t="e">
        <f>'報告書（事業主控）記載用'!#REF!</f>
        <v>#REF!</v>
      </c>
      <c r="L218" s="119">
        <f t="shared" si="19"/>
        <v>0</v>
      </c>
      <c r="M218" s="119">
        <f t="shared" si="20"/>
        <v>0</v>
      </c>
      <c r="N218" s="119" t="e">
        <f t="shared" si="22"/>
        <v>#REF!</v>
      </c>
      <c r="O218" s="119" t="e">
        <f t="shared" si="21"/>
        <v>#REF!</v>
      </c>
      <c r="R218" s="119" t="e">
        <f>IF(AND(J218=0,C218&gt;=設定シート!E$101,C218&lt;=設定シート!G$101),1,0)</f>
        <v>#REF!</v>
      </c>
    </row>
    <row r="219" spans="1:18" ht="15" customHeight="1">
      <c r="B219" s="119">
        <v>6</v>
      </c>
      <c r="C219" s="119" t="e">
        <f>'報告書（事業主控）記載用'!#REF!</f>
        <v>#REF!</v>
      </c>
      <c r="D219" s="119" t="e">
        <f>IF(E219&lt;&gt;"31 水力発電施設、ずい道等新設事業","",IF('報告書（事業主控）記載用'!#REF!=11,1,IF('報告書（事業主控）記載用'!#REF!=13,2,IF('報告書（事業主控）記載用'!#REF!=15,3,IF('報告書（事業主控）記載用'!#REF!=17,4,"")))))</f>
        <v>#REF!</v>
      </c>
      <c r="E219" s="119" t="e">
        <f>'報告書（事業主控）記載用'!#REF!</f>
        <v>#REF!</v>
      </c>
      <c r="F219" s="119" t="e">
        <f>'報告書（事業主控）記載用'!#REF!</f>
        <v>#REF!</v>
      </c>
      <c r="G219" s="119" t="e">
        <f>IF(OR(LEFT(E219,2)="31",LEFT(E219,2)="34",LEFT(E219,2)="36",LEFT(E219,2)="37"),VLOOKUP(E219,労務比率2,'報告書（事業主控）記載用'!#REF!,FALSE),VLOOKUP(E219,労務比率,'報告書（事業主控）記載用'!#REF!,FALSE))</f>
        <v>#REF!</v>
      </c>
      <c r="H219" s="119" t="e">
        <f>IF(OR(LEFT(E219,2)="31",LEFT(E219,2)="34",LEFT(E219,2)="36",LEFT(E219,2)="37"),VLOOKUP(E219,労務比率2,'報告書（事業主控）記載用'!#REF!+1,FALSE),VLOOKUP(E219,労務比率,'報告書（事業主控）記載用'!#REF!+1,FALSE))</f>
        <v>#REF!</v>
      </c>
      <c r="I219" s="119" t="e">
        <f>'報告書（事業主控）記載用'!#REF!</f>
        <v>#REF!</v>
      </c>
      <c r="J219" s="119" t="e">
        <f>'報告書（事業主控）記載用'!#REF!</f>
        <v>#REF!</v>
      </c>
      <c r="K219" s="119" t="e">
        <f>'報告書（事業主控）記載用'!#REF!</f>
        <v>#REF!</v>
      </c>
      <c r="L219" s="119">
        <f t="shared" si="19"/>
        <v>0</v>
      </c>
      <c r="M219" s="119">
        <f t="shared" si="20"/>
        <v>0</v>
      </c>
      <c r="N219" s="119" t="e">
        <f t="shared" si="22"/>
        <v>#REF!</v>
      </c>
      <c r="O219" s="119" t="e">
        <f t="shared" si="21"/>
        <v>#REF!</v>
      </c>
      <c r="R219" s="119" t="e">
        <f>IF(AND(J219=0,C219&gt;=設定シート!E$101,C219&lt;=設定シート!G$101),1,0)</f>
        <v>#REF!</v>
      </c>
    </row>
    <row r="220" spans="1:18" ht="15" customHeight="1">
      <c r="B220" s="119">
        <v>7</v>
      </c>
      <c r="C220" s="119" t="e">
        <f>'報告書（事業主控）記載用'!#REF!</f>
        <v>#REF!</v>
      </c>
      <c r="D220" s="119" t="e">
        <f>IF(E220&lt;&gt;"31 水力発電施設、ずい道等新設事業","",IF('報告書（事業主控）記載用'!#REF!=11,1,IF('報告書（事業主控）記載用'!#REF!=13,2,IF('報告書（事業主控）記載用'!#REF!=15,3,IF('報告書（事業主控）記載用'!#REF!=17,4,"")))))</f>
        <v>#REF!</v>
      </c>
      <c r="E220" s="119" t="e">
        <f>'報告書（事業主控）記載用'!#REF!</f>
        <v>#REF!</v>
      </c>
      <c r="F220" s="119" t="e">
        <f>'報告書（事業主控）記載用'!#REF!</f>
        <v>#REF!</v>
      </c>
      <c r="G220" s="119" t="e">
        <f>IF(OR(LEFT(E220,2)="31",LEFT(E220,2)="34",LEFT(E220,2)="36",LEFT(E220,2)="37"),VLOOKUP(E220,労務比率2,'報告書（事業主控）記載用'!#REF!,FALSE),VLOOKUP(E220,労務比率,'報告書（事業主控）記載用'!#REF!,FALSE))</f>
        <v>#REF!</v>
      </c>
      <c r="H220" s="119" t="e">
        <f>IF(OR(LEFT(E220,2)="31",LEFT(E220,2)="34",LEFT(E220,2)="36",LEFT(E220,2)="37"),VLOOKUP(E220,労務比率2,'報告書（事業主控）記載用'!#REF!+1,FALSE),VLOOKUP(E220,労務比率,'報告書（事業主控）記載用'!#REF!+1,FALSE))</f>
        <v>#REF!</v>
      </c>
      <c r="I220" s="119" t="e">
        <f>'報告書（事業主控）記載用'!#REF!</f>
        <v>#REF!</v>
      </c>
      <c r="J220" s="119" t="e">
        <f>'報告書（事業主控）記載用'!#REF!</f>
        <v>#REF!</v>
      </c>
      <c r="K220" s="119" t="e">
        <f>'報告書（事業主控）記載用'!#REF!</f>
        <v>#REF!</v>
      </c>
      <c r="L220" s="119">
        <f t="shared" si="19"/>
        <v>0</v>
      </c>
      <c r="M220" s="119">
        <f t="shared" si="20"/>
        <v>0</v>
      </c>
      <c r="N220" s="119" t="e">
        <f t="shared" si="22"/>
        <v>#REF!</v>
      </c>
      <c r="O220" s="119" t="e">
        <f t="shared" si="21"/>
        <v>#REF!</v>
      </c>
      <c r="R220" s="119" t="e">
        <f>IF(AND(J220=0,C220&gt;=設定シート!E$101,C220&lt;=設定シート!G$101),1,0)</f>
        <v>#REF!</v>
      </c>
    </row>
    <row r="221" spans="1:18" ht="15" customHeight="1">
      <c r="B221" s="119">
        <v>8</v>
      </c>
      <c r="C221" s="119" t="e">
        <f>'報告書（事業主控）記載用'!#REF!</f>
        <v>#REF!</v>
      </c>
      <c r="D221" s="119" t="e">
        <f>IF(E221&lt;&gt;"31 水力発電施設、ずい道等新設事業","",IF('報告書（事業主控）記載用'!#REF!=11,1,IF('報告書（事業主控）記載用'!#REF!=13,2,IF('報告書（事業主控）記載用'!#REF!=15,3,IF('報告書（事業主控）記載用'!#REF!=17,4,"")))))</f>
        <v>#REF!</v>
      </c>
      <c r="E221" s="119" t="e">
        <f>'報告書（事業主控）記載用'!#REF!</f>
        <v>#REF!</v>
      </c>
      <c r="F221" s="119" t="e">
        <f>'報告書（事業主控）記載用'!#REF!</f>
        <v>#REF!</v>
      </c>
      <c r="G221" s="119" t="e">
        <f>IF(OR(LEFT(E221,2)="31",LEFT(E221,2)="34",LEFT(E221,2)="36",LEFT(E221,2)="37"),VLOOKUP(E221,労務比率2,'報告書（事業主控）記載用'!#REF!,FALSE),VLOOKUP(E221,労務比率,'報告書（事業主控）記載用'!#REF!,FALSE))</f>
        <v>#REF!</v>
      </c>
      <c r="H221" s="119" t="e">
        <f>IF(OR(LEFT(E221,2)="31",LEFT(E221,2)="34",LEFT(E221,2)="36",LEFT(E221,2)="37"),VLOOKUP(E221,労務比率2,'報告書（事業主控）記載用'!#REF!+1,FALSE),VLOOKUP(E221,労務比率,'報告書（事業主控）記載用'!#REF!+1,FALSE))</f>
        <v>#REF!</v>
      </c>
      <c r="I221" s="119" t="e">
        <f>'報告書（事業主控）記載用'!#REF!</f>
        <v>#REF!</v>
      </c>
      <c r="J221" s="119" t="e">
        <f>'報告書（事業主控）記載用'!#REF!</f>
        <v>#REF!</v>
      </c>
      <c r="K221" s="119" t="e">
        <f>'報告書（事業主控）記載用'!#REF!</f>
        <v>#REF!</v>
      </c>
      <c r="L221" s="119">
        <f t="shared" si="19"/>
        <v>0</v>
      </c>
      <c r="M221" s="119">
        <f t="shared" si="20"/>
        <v>0</v>
      </c>
      <c r="N221" s="119" t="e">
        <f t="shared" si="22"/>
        <v>#REF!</v>
      </c>
      <c r="O221" s="119" t="e">
        <f t="shared" si="21"/>
        <v>#REF!</v>
      </c>
      <c r="R221" s="119" t="e">
        <f>IF(AND(J221=0,C221&gt;=設定シート!E$101,C221&lt;=設定シート!G$101),1,0)</f>
        <v>#REF!</v>
      </c>
    </row>
    <row r="222" spans="1:18" ht="15" customHeight="1">
      <c r="B222" s="119">
        <v>9</v>
      </c>
      <c r="C222" s="119" t="e">
        <f>'報告書（事業主控）記載用'!#REF!</f>
        <v>#REF!</v>
      </c>
      <c r="D222" s="119" t="e">
        <f>IF(E222&lt;&gt;"31 水力発電施設、ずい道等新設事業","",IF('報告書（事業主控）記載用'!#REF!=11,1,IF('報告書（事業主控）記載用'!#REF!=13,2,IF('報告書（事業主控）記載用'!#REF!=15,3,IF('報告書（事業主控）記載用'!#REF!=17,4,"")))))</f>
        <v>#REF!</v>
      </c>
      <c r="E222" s="119" t="e">
        <f>'報告書（事業主控）記載用'!#REF!</f>
        <v>#REF!</v>
      </c>
      <c r="F222" s="119" t="e">
        <f>'報告書（事業主控）記載用'!#REF!</f>
        <v>#REF!</v>
      </c>
      <c r="G222" s="119" t="e">
        <f>IF(OR(LEFT(E222,2)="31",LEFT(E222,2)="34",LEFT(E222,2)="36",LEFT(E222,2)="37"),VLOOKUP(E222,労務比率2,'報告書（事業主控）記載用'!#REF!,FALSE),VLOOKUP(E222,労務比率,'報告書（事業主控）記載用'!#REF!,FALSE))</f>
        <v>#REF!</v>
      </c>
      <c r="H222" s="119" t="e">
        <f>IF(OR(LEFT(E222,2)="31",LEFT(E222,2)="34",LEFT(E222,2)="36",LEFT(E222,2)="37"),VLOOKUP(E222,労務比率2,'報告書（事業主控）記載用'!#REF!+1,FALSE),VLOOKUP(E222,労務比率,'報告書（事業主控）記載用'!#REF!+1,FALSE))</f>
        <v>#REF!</v>
      </c>
      <c r="I222" s="119" t="e">
        <f>'報告書（事業主控）記載用'!#REF!</f>
        <v>#REF!</v>
      </c>
      <c r="J222" s="119" t="e">
        <f>'報告書（事業主控）記載用'!#REF!</f>
        <v>#REF!</v>
      </c>
      <c r="K222" s="119" t="e">
        <f>'報告書（事業主控）記載用'!#REF!</f>
        <v>#REF!</v>
      </c>
      <c r="L222" s="119">
        <f t="shared" si="19"/>
        <v>0</v>
      </c>
      <c r="M222" s="119">
        <f t="shared" si="20"/>
        <v>0</v>
      </c>
      <c r="N222" s="119" t="e">
        <f t="shared" si="22"/>
        <v>#REF!</v>
      </c>
      <c r="O222" s="119" t="e">
        <f t="shared" si="21"/>
        <v>#REF!</v>
      </c>
      <c r="R222" s="119" t="e">
        <f>IF(AND(J222=0,C222&gt;=設定シート!E$101,C222&lt;=設定シート!G$101),1,0)</f>
        <v>#REF!</v>
      </c>
    </row>
    <row r="223" spans="1:18" ht="15" customHeight="1">
      <c r="A223" s="119">
        <v>19</v>
      </c>
      <c r="B223" s="119">
        <v>1</v>
      </c>
      <c r="C223" s="119" t="e">
        <f>'報告書（事業主控）記載用'!#REF!</f>
        <v>#REF!</v>
      </c>
      <c r="D223" s="119" t="e">
        <f>IF(E223&lt;&gt;"31 水力発電施設、ずい道等新設事業","",IF('報告書（事業主控）記載用'!#REF!=11,1,IF('報告書（事業主控）記載用'!#REF!=13,2,IF('報告書（事業主控）記載用'!#REF!=15,3,IF('報告書（事業主控）記載用'!#REF!=17,4,"")))))</f>
        <v>#REF!</v>
      </c>
      <c r="E223" s="119" t="e">
        <f>'報告書（事業主控）記載用'!#REF!</f>
        <v>#REF!</v>
      </c>
      <c r="F223" s="119" t="e">
        <f>'報告書（事業主控）記載用'!#REF!</f>
        <v>#REF!</v>
      </c>
      <c r="G223" s="119" t="e">
        <f>IF(OR(LEFT(E223,2)="31",LEFT(E223,2)="34",LEFT(E223,2)="36",LEFT(E223,2)="37"),VLOOKUP(E223,労務比率2,'報告書（事業主控）記載用'!#REF!,FALSE),VLOOKUP(E223,労務比率,'報告書（事業主控）記載用'!#REF!,FALSE))</f>
        <v>#REF!</v>
      </c>
      <c r="H223" s="119" t="e">
        <f>IF(OR(LEFT(E223,2)="31",LEFT(E223,2)="34",LEFT(E223,2)="36",LEFT(E223,2)="37"),VLOOKUP(E223,労務比率2,'報告書（事業主控）記載用'!#REF!+1,FALSE),VLOOKUP(E223,労務比率,'報告書（事業主控）記載用'!#REF!+1,FALSE))</f>
        <v>#REF!</v>
      </c>
      <c r="I223" s="119" t="e">
        <f>'報告書（事業主控）記載用'!#REF!</f>
        <v>#REF!</v>
      </c>
      <c r="J223" s="119" t="e">
        <f>'報告書（事業主控）記載用'!#REF!</f>
        <v>#REF!</v>
      </c>
      <c r="K223" s="119" t="e">
        <f>'報告書（事業主控）記載用'!#REF!</f>
        <v>#REF!</v>
      </c>
      <c r="L223" s="119">
        <f t="shared" si="19"/>
        <v>0</v>
      </c>
      <c r="M223" s="119">
        <f t="shared" si="20"/>
        <v>0</v>
      </c>
      <c r="N223" s="119" t="e">
        <f t="shared" si="22"/>
        <v>#REF!</v>
      </c>
      <c r="O223" s="119" t="e">
        <f t="shared" si="21"/>
        <v>#REF!</v>
      </c>
      <c r="P223" s="119">
        <f>INT(SUMIF(O223:O231,0,I223:I231)*105/108)</f>
        <v>0</v>
      </c>
      <c r="Q223" s="119">
        <f>INT(P223*IF(COUNTIF(R223:R231,1)=0,0,SUMIF(R223:R231,1,G223:G231)/COUNTIF(R223:R231,1))/100)</f>
        <v>0</v>
      </c>
      <c r="R223" s="119" t="e">
        <f>IF(AND(J223=0,C223&gt;=設定シート!E$101,C223&lt;=設定シート!G$101),1,0)</f>
        <v>#REF!</v>
      </c>
    </row>
    <row r="224" spans="1:18" ht="15" customHeight="1">
      <c r="B224" s="119">
        <v>2</v>
      </c>
      <c r="C224" s="119" t="e">
        <f>'報告書（事業主控）記載用'!#REF!</f>
        <v>#REF!</v>
      </c>
      <c r="D224" s="119" t="e">
        <f>IF(E224&lt;&gt;"31 水力発電施設、ずい道等新設事業","",IF('報告書（事業主控）記載用'!#REF!=11,1,IF('報告書（事業主控）記載用'!#REF!=13,2,IF('報告書（事業主控）記載用'!#REF!=15,3,IF('報告書（事業主控）記載用'!#REF!=17,4,"")))))</f>
        <v>#REF!</v>
      </c>
      <c r="E224" s="119" t="e">
        <f>'報告書（事業主控）記載用'!#REF!</f>
        <v>#REF!</v>
      </c>
      <c r="F224" s="119" t="e">
        <f>'報告書（事業主控）記載用'!#REF!</f>
        <v>#REF!</v>
      </c>
      <c r="G224" s="119" t="e">
        <f>IF(OR(LEFT(E224,2)="31",LEFT(E224,2)="34",LEFT(E224,2)="36",LEFT(E224,2)="37"),VLOOKUP(E224,労務比率2,'報告書（事業主控）記載用'!#REF!,FALSE),VLOOKUP(E224,労務比率,'報告書（事業主控）記載用'!#REF!,FALSE))</f>
        <v>#REF!</v>
      </c>
      <c r="H224" s="119" t="e">
        <f>IF(OR(LEFT(E224,2)="31",LEFT(E224,2)="34",LEFT(E224,2)="36",LEFT(E224,2)="37"),VLOOKUP(E224,労務比率2,'報告書（事業主控）記載用'!#REF!+1,FALSE),VLOOKUP(E224,労務比率,'報告書（事業主控）記載用'!#REF!+1,FALSE))</f>
        <v>#REF!</v>
      </c>
      <c r="I224" s="119" t="e">
        <f>'報告書（事業主控）記載用'!#REF!</f>
        <v>#REF!</v>
      </c>
      <c r="J224" s="119" t="e">
        <f>'報告書（事業主控）記載用'!#REF!</f>
        <v>#REF!</v>
      </c>
      <c r="K224" s="119" t="e">
        <f>'報告書（事業主控）記載用'!#REF!</f>
        <v>#REF!</v>
      </c>
      <c r="L224" s="119">
        <f t="shared" si="19"/>
        <v>0</v>
      </c>
      <c r="M224" s="119">
        <f t="shared" si="20"/>
        <v>0</v>
      </c>
      <c r="N224" s="119" t="e">
        <f t="shared" si="22"/>
        <v>#REF!</v>
      </c>
      <c r="O224" s="119" t="e">
        <f t="shared" si="21"/>
        <v>#REF!</v>
      </c>
      <c r="R224" s="119" t="e">
        <f>IF(AND(J224=0,C224&gt;=設定シート!E$101,C224&lt;=設定シート!G$101),1,0)</f>
        <v>#REF!</v>
      </c>
    </row>
    <row r="225" spans="1:18" ht="15" customHeight="1">
      <c r="B225" s="119">
        <v>3</v>
      </c>
      <c r="C225" s="119" t="e">
        <f>'報告書（事業主控）記載用'!#REF!</f>
        <v>#REF!</v>
      </c>
      <c r="D225" s="119" t="e">
        <f>IF(E225&lt;&gt;"31 水力発電施設、ずい道等新設事業","",IF('報告書（事業主控）記載用'!#REF!=11,1,IF('報告書（事業主控）記載用'!#REF!=13,2,IF('報告書（事業主控）記載用'!#REF!=15,3,IF('報告書（事業主控）記載用'!#REF!=17,4,"")))))</f>
        <v>#REF!</v>
      </c>
      <c r="E225" s="119" t="e">
        <f>'報告書（事業主控）記載用'!#REF!</f>
        <v>#REF!</v>
      </c>
      <c r="F225" s="119" t="e">
        <f>'報告書（事業主控）記載用'!#REF!</f>
        <v>#REF!</v>
      </c>
      <c r="G225" s="119" t="e">
        <f>IF(OR(LEFT(E225,2)="31",LEFT(E225,2)="34",LEFT(E225,2)="36",LEFT(E225,2)="37"),VLOOKUP(E225,労務比率2,'報告書（事業主控）記載用'!#REF!,FALSE),VLOOKUP(E225,労務比率,'報告書（事業主控）記載用'!#REF!,FALSE))</f>
        <v>#REF!</v>
      </c>
      <c r="H225" s="119" t="e">
        <f>IF(OR(LEFT(E225,2)="31",LEFT(E225,2)="34",LEFT(E225,2)="36",LEFT(E225,2)="37"),VLOOKUP(E225,労務比率2,'報告書（事業主控）記載用'!#REF!+1,FALSE),VLOOKUP(E225,労務比率,'報告書（事業主控）記載用'!#REF!+1,FALSE))</f>
        <v>#REF!</v>
      </c>
      <c r="I225" s="119" t="e">
        <f>'報告書（事業主控）記載用'!#REF!</f>
        <v>#REF!</v>
      </c>
      <c r="J225" s="119" t="e">
        <f>'報告書（事業主控）記載用'!#REF!</f>
        <v>#REF!</v>
      </c>
      <c r="K225" s="119" t="e">
        <f>'報告書（事業主控）記載用'!#REF!</f>
        <v>#REF!</v>
      </c>
      <c r="L225" s="119">
        <f t="shared" si="19"/>
        <v>0</v>
      </c>
      <c r="M225" s="119">
        <f t="shared" si="20"/>
        <v>0</v>
      </c>
      <c r="N225" s="119" t="e">
        <f t="shared" si="22"/>
        <v>#REF!</v>
      </c>
      <c r="O225" s="119" t="e">
        <f t="shared" si="21"/>
        <v>#REF!</v>
      </c>
      <c r="R225" s="119" t="e">
        <f>IF(AND(J225=0,C225&gt;=設定シート!E$101,C225&lt;=設定シート!G$101),1,0)</f>
        <v>#REF!</v>
      </c>
    </row>
    <row r="226" spans="1:18" ht="15" customHeight="1">
      <c r="B226" s="119">
        <v>4</v>
      </c>
      <c r="C226" s="119" t="e">
        <f>'報告書（事業主控）記載用'!#REF!</f>
        <v>#REF!</v>
      </c>
      <c r="D226" s="119" t="e">
        <f>IF(E226&lt;&gt;"31 水力発電施設、ずい道等新設事業","",IF('報告書（事業主控）記載用'!#REF!=11,1,IF('報告書（事業主控）記載用'!#REF!=13,2,IF('報告書（事業主控）記載用'!#REF!=15,3,IF('報告書（事業主控）記載用'!#REF!=17,4,"")))))</f>
        <v>#REF!</v>
      </c>
      <c r="E226" s="119" t="e">
        <f>'報告書（事業主控）記載用'!#REF!</f>
        <v>#REF!</v>
      </c>
      <c r="F226" s="119" t="e">
        <f>'報告書（事業主控）記載用'!#REF!</f>
        <v>#REF!</v>
      </c>
      <c r="G226" s="119" t="e">
        <f>IF(OR(LEFT(E226,2)="31",LEFT(E226,2)="34",LEFT(E226,2)="36",LEFT(E226,2)="37"),VLOOKUP(E226,労務比率2,'報告書（事業主控）記載用'!#REF!,FALSE),VLOOKUP(E226,労務比率,'報告書（事業主控）記載用'!#REF!,FALSE))</f>
        <v>#REF!</v>
      </c>
      <c r="H226" s="119" t="e">
        <f>IF(OR(LEFT(E226,2)="31",LEFT(E226,2)="34",LEFT(E226,2)="36",LEFT(E226,2)="37"),VLOOKUP(E226,労務比率2,'報告書（事業主控）記載用'!#REF!+1,FALSE),VLOOKUP(E226,労務比率,'報告書（事業主控）記載用'!#REF!+1,FALSE))</f>
        <v>#REF!</v>
      </c>
      <c r="I226" s="119" t="e">
        <f>'報告書（事業主控）記載用'!#REF!</f>
        <v>#REF!</v>
      </c>
      <c r="J226" s="119" t="e">
        <f>'報告書（事業主控）記載用'!#REF!</f>
        <v>#REF!</v>
      </c>
      <c r="K226" s="119" t="e">
        <f>'報告書（事業主控）記載用'!#REF!</f>
        <v>#REF!</v>
      </c>
      <c r="L226" s="119">
        <f t="shared" si="19"/>
        <v>0</v>
      </c>
      <c r="M226" s="119">
        <f t="shared" si="20"/>
        <v>0</v>
      </c>
      <c r="N226" s="119" t="e">
        <f t="shared" si="22"/>
        <v>#REF!</v>
      </c>
      <c r="O226" s="119" t="e">
        <f t="shared" si="21"/>
        <v>#REF!</v>
      </c>
      <c r="R226" s="119" t="e">
        <f>IF(AND(J226=0,C226&gt;=設定シート!E$101,C226&lt;=設定シート!G$101),1,0)</f>
        <v>#REF!</v>
      </c>
    </row>
    <row r="227" spans="1:18" ht="15" customHeight="1">
      <c r="B227" s="119">
        <v>5</v>
      </c>
      <c r="C227" s="119" t="e">
        <f>'報告書（事業主控）記載用'!#REF!</f>
        <v>#REF!</v>
      </c>
      <c r="D227" s="119" t="e">
        <f>IF(E227&lt;&gt;"31 水力発電施設、ずい道等新設事業","",IF('報告書（事業主控）記載用'!#REF!=11,1,IF('報告書（事業主控）記載用'!#REF!=13,2,IF('報告書（事業主控）記載用'!#REF!=15,3,IF('報告書（事業主控）記載用'!#REF!=17,4,"")))))</f>
        <v>#REF!</v>
      </c>
      <c r="E227" s="119" t="e">
        <f>'報告書（事業主控）記載用'!#REF!</f>
        <v>#REF!</v>
      </c>
      <c r="F227" s="119" t="e">
        <f>'報告書（事業主控）記載用'!#REF!</f>
        <v>#REF!</v>
      </c>
      <c r="G227" s="119" t="e">
        <f>IF(OR(LEFT(E227,2)="31",LEFT(E227,2)="34",LEFT(E227,2)="36",LEFT(E227,2)="37"),VLOOKUP(E227,労務比率2,'報告書（事業主控）記載用'!#REF!,FALSE),VLOOKUP(E227,労務比率,'報告書（事業主控）記載用'!#REF!,FALSE))</f>
        <v>#REF!</v>
      </c>
      <c r="H227" s="119" t="e">
        <f>IF(OR(LEFT(E227,2)="31",LEFT(E227,2)="34",LEFT(E227,2)="36",LEFT(E227,2)="37"),VLOOKUP(E227,労務比率2,'報告書（事業主控）記載用'!#REF!+1,FALSE),VLOOKUP(E227,労務比率,'報告書（事業主控）記載用'!#REF!+1,FALSE))</f>
        <v>#REF!</v>
      </c>
      <c r="I227" s="119" t="e">
        <f>'報告書（事業主控）記載用'!#REF!</f>
        <v>#REF!</v>
      </c>
      <c r="J227" s="119" t="e">
        <f>'報告書（事業主控）記載用'!#REF!</f>
        <v>#REF!</v>
      </c>
      <c r="K227" s="119" t="e">
        <f>'報告書（事業主控）記載用'!#REF!</f>
        <v>#REF!</v>
      </c>
      <c r="L227" s="119">
        <f t="shared" si="19"/>
        <v>0</v>
      </c>
      <c r="M227" s="119">
        <f t="shared" si="20"/>
        <v>0</v>
      </c>
      <c r="N227" s="119" t="e">
        <f t="shared" si="22"/>
        <v>#REF!</v>
      </c>
      <c r="O227" s="119" t="e">
        <f t="shared" si="21"/>
        <v>#REF!</v>
      </c>
      <c r="R227" s="119" t="e">
        <f>IF(AND(J227=0,C227&gt;=設定シート!E$101,C227&lt;=設定シート!G$101),1,0)</f>
        <v>#REF!</v>
      </c>
    </row>
    <row r="228" spans="1:18" ht="15" customHeight="1">
      <c r="B228" s="119">
        <v>6</v>
      </c>
      <c r="C228" s="119" t="e">
        <f>'報告書（事業主控）記載用'!#REF!</f>
        <v>#REF!</v>
      </c>
      <c r="D228" s="119" t="e">
        <f>IF(E228&lt;&gt;"31 水力発電施設、ずい道等新設事業","",IF('報告書（事業主控）記載用'!#REF!=11,1,IF('報告書（事業主控）記載用'!#REF!=13,2,IF('報告書（事業主控）記載用'!#REF!=15,3,IF('報告書（事業主控）記載用'!#REF!=17,4,"")))))</f>
        <v>#REF!</v>
      </c>
      <c r="E228" s="119" t="e">
        <f>'報告書（事業主控）記載用'!#REF!</f>
        <v>#REF!</v>
      </c>
      <c r="F228" s="119" t="e">
        <f>'報告書（事業主控）記載用'!#REF!</f>
        <v>#REF!</v>
      </c>
      <c r="G228" s="119" t="e">
        <f>IF(OR(LEFT(E228,2)="31",LEFT(E228,2)="34",LEFT(E228,2)="36",LEFT(E228,2)="37"),VLOOKUP(E228,労務比率2,'報告書（事業主控）記載用'!#REF!,FALSE),VLOOKUP(E228,労務比率,'報告書（事業主控）記載用'!#REF!,FALSE))</f>
        <v>#REF!</v>
      </c>
      <c r="H228" s="119" t="e">
        <f>IF(OR(LEFT(E228,2)="31",LEFT(E228,2)="34",LEFT(E228,2)="36",LEFT(E228,2)="37"),VLOOKUP(E228,労務比率2,'報告書（事業主控）記載用'!#REF!+1,FALSE),VLOOKUP(E228,労務比率,'報告書（事業主控）記載用'!#REF!+1,FALSE))</f>
        <v>#REF!</v>
      </c>
      <c r="I228" s="119" t="e">
        <f>'報告書（事業主控）記載用'!#REF!</f>
        <v>#REF!</v>
      </c>
      <c r="J228" s="119" t="e">
        <f>'報告書（事業主控）記載用'!#REF!</f>
        <v>#REF!</v>
      </c>
      <c r="K228" s="119" t="e">
        <f>'報告書（事業主控）記載用'!#REF!</f>
        <v>#REF!</v>
      </c>
      <c r="L228" s="119">
        <f t="shared" si="19"/>
        <v>0</v>
      </c>
      <c r="M228" s="119">
        <f t="shared" si="20"/>
        <v>0</v>
      </c>
      <c r="N228" s="119" t="e">
        <f t="shared" si="22"/>
        <v>#REF!</v>
      </c>
      <c r="O228" s="119" t="e">
        <f t="shared" si="21"/>
        <v>#REF!</v>
      </c>
      <c r="R228" s="119" t="e">
        <f>IF(AND(J228=0,C228&gt;=設定シート!E$101,C228&lt;=設定シート!G$101),1,0)</f>
        <v>#REF!</v>
      </c>
    </row>
    <row r="229" spans="1:18" ht="15" customHeight="1">
      <c r="B229" s="119">
        <v>7</v>
      </c>
      <c r="C229" s="119" t="e">
        <f>'報告書（事業主控）記載用'!#REF!</f>
        <v>#REF!</v>
      </c>
      <c r="D229" s="119" t="e">
        <f>IF(E229&lt;&gt;"31 水力発電施設、ずい道等新設事業","",IF('報告書（事業主控）記載用'!#REF!=11,1,IF('報告書（事業主控）記載用'!#REF!=13,2,IF('報告書（事業主控）記載用'!#REF!=15,3,IF('報告書（事業主控）記載用'!#REF!=17,4,"")))))</f>
        <v>#REF!</v>
      </c>
      <c r="E229" s="119" t="e">
        <f>'報告書（事業主控）記載用'!#REF!</f>
        <v>#REF!</v>
      </c>
      <c r="F229" s="119" t="e">
        <f>'報告書（事業主控）記載用'!#REF!</f>
        <v>#REF!</v>
      </c>
      <c r="G229" s="119" t="e">
        <f>IF(OR(LEFT(E229,2)="31",LEFT(E229,2)="34",LEFT(E229,2)="36",LEFT(E229,2)="37"),VLOOKUP(E229,労務比率2,'報告書（事業主控）記載用'!#REF!,FALSE),VLOOKUP(E229,労務比率,'報告書（事業主控）記載用'!#REF!,FALSE))</f>
        <v>#REF!</v>
      </c>
      <c r="H229" s="119" t="e">
        <f>IF(OR(LEFT(E229,2)="31",LEFT(E229,2)="34",LEFT(E229,2)="36",LEFT(E229,2)="37"),VLOOKUP(E229,労務比率2,'報告書（事業主控）記載用'!#REF!+1,FALSE),VLOOKUP(E229,労務比率,'報告書（事業主控）記載用'!#REF!+1,FALSE))</f>
        <v>#REF!</v>
      </c>
      <c r="I229" s="119" t="e">
        <f>'報告書（事業主控）記載用'!#REF!</f>
        <v>#REF!</v>
      </c>
      <c r="J229" s="119" t="e">
        <f>'報告書（事業主控）記載用'!#REF!</f>
        <v>#REF!</v>
      </c>
      <c r="K229" s="119" t="e">
        <f>'報告書（事業主控）記載用'!#REF!</f>
        <v>#REF!</v>
      </c>
      <c r="L229" s="119">
        <f t="shared" si="19"/>
        <v>0</v>
      </c>
      <c r="M229" s="119">
        <f t="shared" si="20"/>
        <v>0</v>
      </c>
      <c r="N229" s="119" t="e">
        <f t="shared" si="22"/>
        <v>#REF!</v>
      </c>
      <c r="O229" s="119" t="e">
        <f t="shared" si="21"/>
        <v>#REF!</v>
      </c>
      <c r="R229" s="119" t="e">
        <f>IF(AND(J229=0,C229&gt;=設定シート!E$101,C229&lt;=設定シート!G$101),1,0)</f>
        <v>#REF!</v>
      </c>
    </row>
    <row r="230" spans="1:18" ht="15" customHeight="1">
      <c r="B230" s="119">
        <v>8</v>
      </c>
      <c r="C230" s="119" t="e">
        <f>'報告書（事業主控）記載用'!#REF!</f>
        <v>#REF!</v>
      </c>
      <c r="D230" s="119" t="e">
        <f>IF(E230&lt;&gt;"31 水力発電施設、ずい道等新設事業","",IF('報告書（事業主控）記載用'!#REF!=11,1,IF('報告書（事業主控）記載用'!#REF!=13,2,IF('報告書（事業主控）記載用'!#REF!=15,3,IF('報告書（事業主控）記載用'!#REF!=17,4,"")))))</f>
        <v>#REF!</v>
      </c>
      <c r="E230" s="119" t="e">
        <f>'報告書（事業主控）記載用'!#REF!</f>
        <v>#REF!</v>
      </c>
      <c r="F230" s="119" t="e">
        <f>'報告書（事業主控）記載用'!#REF!</f>
        <v>#REF!</v>
      </c>
      <c r="G230" s="119" t="e">
        <f>IF(OR(LEFT(E230,2)="31",LEFT(E230,2)="34",LEFT(E230,2)="36",LEFT(E230,2)="37"),VLOOKUP(E230,労務比率2,'報告書（事業主控）記載用'!#REF!,FALSE),VLOOKUP(E230,労務比率,'報告書（事業主控）記載用'!#REF!,FALSE))</f>
        <v>#REF!</v>
      </c>
      <c r="H230" s="119" t="e">
        <f>IF(OR(LEFT(E230,2)="31",LEFT(E230,2)="34",LEFT(E230,2)="36",LEFT(E230,2)="37"),VLOOKUP(E230,労務比率2,'報告書（事業主控）記載用'!#REF!+1,FALSE),VLOOKUP(E230,労務比率,'報告書（事業主控）記載用'!#REF!+1,FALSE))</f>
        <v>#REF!</v>
      </c>
      <c r="I230" s="119" t="e">
        <f>'報告書（事業主控）記載用'!#REF!</f>
        <v>#REF!</v>
      </c>
      <c r="J230" s="119" t="e">
        <f>'報告書（事業主控）記載用'!#REF!</f>
        <v>#REF!</v>
      </c>
      <c r="K230" s="119" t="e">
        <f>'報告書（事業主控）記載用'!#REF!</f>
        <v>#REF!</v>
      </c>
      <c r="L230" s="119">
        <f t="shared" si="19"/>
        <v>0</v>
      </c>
      <c r="M230" s="119">
        <f t="shared" si="20"/>
        <v>0</v>
      </c>
      <c r="N230" s="119" t="e">
        <f t="shared" si="22"/>
        <v>#REF!</v>
      </c>
      <c r="O230" s="119" t="e">
        <f t="shared" si="21"/>
        <v>#REF!</v>
      </c>
      <c r="R230" s="119" t="e">
        <f>IF(AND(J230=0,C230&gt;=設定シート!E$101,C230&lt;=設定シート!G$101),1,0)</f>
        <v>#REF!</v>
      </c>
    </row>
    <row r="231" spans="1:18" ht="15" customHeight="1">
      <c r="B231" s="119">
        <v>9</v>
      </c>
      <c r="C231" s="119" t="e">
        <f>'報告書（事業主控）記載用'!#REF!</f>
        <v>#REF!</v>
      </c>
      <c r="D231" s="119" t="e">
        <f>IF(E231&lt;&gt;"31 水力発電施設、ずい道等新設事業","",IF('報告書（事業主控）記載用'!#REF!=11,1,IF('報告書（事業主控）記載用'!#REF!=13,2,IF('報告書（事業主控）記載用'!#REF!=15,3,IF('報告書（事業主控）記載用'!#REF!=17,4,"")))))</f>
        <v>#REF!</v>
      </c>
      <c r="E231" s="119" t="e">
        <f>'報告書（事業主控）記載用'!#REF!</f>
        <v>#REF!</v>
      </c>
      <c r="F231" s="119" t="e">
        <f>'報告書（事業主控）記載用'!#REF!</f>
        <v>#REF!</v>
      </c>
      <c r="G231" s="119" t="e">
        <f>IF(OR(LEFT(E231,2)="31",LEFT(E231,2)="34",LEFT(E231,2)="36",LEFT(E231,2)="37"),VLOOKUP(E231,労務比率2,'報告書（事業主控）記載用'!#REF!,FALSE),VLOOKUP(E231,労務比率,'報告書（事業主控）記載用'!#REF!,FALSE))</f>
        <v>#REF!</v>
      </c>
      <c r="H231" s="119" t="e">
        <f>IF(OR(LEFT(E231,2)="31",LEFT(E231,2)="34",LEFT(E231,2)="36",LEFT(E231,2)="37"),VLOOKUP(E231,労務比率2,'報告書（事業主控）記載用'!#REF!+1,FALSE),VLOOKUP(E231,労務比率,'報告書（事業主控）記載用'!#REF!+1,FALSE))</f>
        <v>#REF!</v>
      </c>
      <c r="I231" s="119" t="e">
        <f>'報告書（事業主控）記載用'!#REF!</f>
        <v>#REF!</v>
      </c>
      <c r="J231" s="119" t="e">
        <f>'報告書（事業主控）記載用'!#REF!</f>
        <v>#REF!</v>
      </c>
      <c r="K231" s="119" t="e">
        <f>'報告書（事業主控）記載用'!#REF!</f>
        <v>#REF!</v>
      </c>
      <c r="L231" s="119">
        <f t="shared" si="19"/>
        <v>0</v>
      </c>
      <c r="M231" s="119">
        <f t="shared" si="20"/>
        <v>0</v>
      </c>
      <c r="N231" s="119" t="e">
        <f t="shared" si="22"/>
        <v>#REF!</v>
      </c>
      <c r="O231" s="119" t="e">
        <f t="shared" si="21"/>
        <v>#REF!</v>
      </c>
      <c r="R231" s="119" t="e">
        <f>IF(AND(J231=0,C231&gt;=設定シート!E$101,C231&lt;=設定シート!G$101),1,0)</f>
        <v>#REF!</v>
      </c>
    </row>
    <row r="232" spans="1:18" ht="15" customHeight="1">
      <c r="A232" s="119">
        <v>20</v>
      </c>
      <c r="B232" s="119">
        <v>1</v>
      </c>
      <c r="C232" s="119" t="e">
        <f>'報告書（事業主控）記載用'!#REF!</f>
        <v>#REF!</v>
      </c>
      <c r="D232" s="119" t="e">
        <f>IF(E232&lt;&gt;"31 水力発電施設、ずい道等新設事業","",IF('報告書（事業主控）記載用'!#REF!=11,1,IF('報告書（事業主控）記載用'!#REF!=13,2,IF('報告書（事業主控）記載用'!#REF!=15,3,IF('報告書（事業主控）記載用'!#REF!=17,4,"")))))</f>
        <v>#REF!</v>
      </c>
      <c r="E232" s="119" t="e">
        <f>'報告書（事業主控）記載用'!#REF!</f>
        <v>#REF!</v>
      </c>
      <c r="F232" s="119" t="e">
        <f>'報告書（事業主控）記載用'!#REF!</f>
        <v>#REF!</v>
      </c>
      <c r="G232" s="119" t="e">
        <f>IF(OR(LEFT(E232,2)="31",LEFT(E232,2)="34",LEFT(E232,2)="36",LEFT(E232,2)="37"),VLOOKUP(E232,労務比率2,'報告書（事業主控）記載用'!#REF!,FALSE),VLOOKUP(E232,労務比率,'報告書（事業主控）記載用'!#REF!,FALSE))</f>
        <v>#REF!</v>
      </c>
      <c r="H232" s="119" t="e">
        <f>IF(OR(LEFT(E232,2)="31",LEFT(E232,2)="34",LEFT(E232,2)="36",LEFT(E232,2)="37"),VLOOKUP(E232,労務比率2,'報告書（事業主控）記載用'!#REF!+1,FALSE),VLOOKUP(E232,労務比率,'報告書（事業主控）記載用'!#REF!+1,FALSE))</f>
        <v>#REF!</v>
      </c>
      <c r="I232" s="119" t="e">
        <f>'報告書（事業主控）記載用'!#REF!</f>
        <v>#REF!</v>
      </c>
      <c r="J232" s="119" t="e">
        <f>'報告書（事業主控）記載用'!#REF!</f>
        <v>#REF!</v>
      </c>
      <c r="K232" s="119" t="e">
        <f>'報告書（事業主控）記載用'!#REF!</f>
        <v>#REF!</v>
      </c>
      <c r="L232" s="119">
        <f t="shared" si="19"/>
        <v>0</v>
      </c>
      <c r="M232" s="119">
        <f t="shared" si="20"/>
        <v>0</v>
      </c>
      <c r="N232" s="119" t="e">
        <f t="shared" si="22"/>
        <v>#REF!</v>
      </c>
      <c r="O232" s="119" t="e">
        <f t="shared" si="21"/>
        <v>#REF!</v>
      </c>
      <c r="P232" s="119">
        <f>INT(SUMIF(O232:O240,0,I232:I240)*105/108)</f>
        <v>0</v>
      </c>
      <c r="Q232" s="119">
        <f>INT(P232*IF(COUNTIF(R232:R240,1)=0,0,SUMIF(R232:R240,1,G232:G240)/COUNTIF(R232:R240,1))/100)</f>
        <v>0</v>
      </c>
      <c r="R232" s="119" t="e">
        <f>IF(AND(J232=0,C232&gt;=設定シート!E$101,C232&lt;=設定シート!G$101),1,0)</f>
        <v>#REF!</v>
      </c>
    </row>
    <row r="233" spans="1:18" ht="15" customHeight="1">
      <c r="B233" s="119">
        <v>2</v>
      </c>
      <c r="C233" s="119" t="e">
        <f>'報告書（事業主控）記載用'!#REF!</f>
        <v>#REF!</v>
      </c>
      <c r="D233" s="119" t="e">
        <f>IF(E233&lt;&gt;"31 水力発電施設、ずい道等新設事業","",IF('報告書（事業主控）記載用'!#REF!=11,1,IF('報告書（事業主控）記載用'!#REF!=13,2,IF('報告書（事業主控）記載用'!#REF!=15,3,IF('報告書（事業主控）記載用'!#REF!=17,4,"")))))</f>
        <v>#REF!</v>
      </c>
      <c r="E233" s="119" t="e">
        <f>'報告書（事業主控）記載用'!#REF!</f>
        <v>#REF!</v>
      </c>
      <c r="F233" s="119" t="e">
        <f>'報告書（事業主控）記載用'!#REF!</f>
        <v>#REF!</v>
      </c>
      <c r="G233" s="119" t="e">
        <f>IF(OR(LEFT(E233,2)="31",LEFT(E233,2)="34",LEFT(E233,2)="36",LEFT(E233,2)="37"),VLOOKUP(E233,労務比率2,'報告書（事業主控）記載用'!#REF!,FALSE),VLOOKUP(E233,労務比率,'報告書（事業主控）記載用'!#REF!,FALSE))</f>
        <v>#REF!</v>
      </c>
      <c r="H233" s="119" t="e">
        <f>IF(OR(LEFT(E233,2)="31",LEFT(E233,2)="34",LEFT(E233,2)="36",LEFT(E233,2)="37"),VLOOKUP(E233,労務比率2,'報告書（事業主控）記載用'!#REF!+1,FALSE),VLOOKUP(E233,労務比率,'報告書（事業主控）記載用'!#REF!+1,FALSE))</f>
        <v>#REF!</v>
      </c>
      <c r="I233" s="119" t="e">
        <f>'報告書（事業主控）記載用'!#REF!</f>
        <v>#REF!</v>
      </c>
      <c r="J233" s="119" t="e">
        <f>'報告書（事業主控）記載用'!#REF!</f>
        <v>#REF!</v>
      </c>
      <c r="K233" s="119" t="e">
        <f>'報告書（事業主控）記載用'!#REF!</f>
        <v>#REF!</v>
      </c>
      <c r="L233" s="119">
        <f t="shared" si="19"/>
        <v>0</v>
      </c>
      <c r="M233" s="119">
        <f t="shared" si="20"/>
        <v>0</v>
      </c>
      <c r="N233" s="119" t="e">
        <f t="shared" si="22"/>
        <v>#REF!</v>
      </c>
      <c r="O233" s="119" t="e">
        <f t="shared" si="21"/>
        <v>#REF!</v>
      </c>
      <c r="R233" s="119" t="e">
        <f>IF(AND(J233=0,C233&gt;=設定シート!E$101,C233&lt;=設定シート!G$101),1,0)</f>
        <v>#REF!</v>
      </c>
    </row>
    <row r="234" spans="1:18" ht="15" customHeight="1">
      <c r="B234" s="119">
        <v>3</v>
      </c>
      <c r="C234" s="119" t="e">
        <f>'報告書（事業主控）記載用'!#REF!</f>
        <v>#REF!</v>
      </c>
      <c r="D234" s="119" t="e">
        <f>IF(E234&lt;&gt;"31 水力発電施設、ずい道等新設事業","",IF('報告書（事業主控）記載用'!#REF!=11,1,IF('報告書（事業主控）記載用'!#REF!=13,2,IF('報告書（事業主控）記載用'!#REF!=15,3,IF('報告書（事業主控）記載用'!#REF!=17,4,"")))))</f>
        <v>#REF!</v>
      </c>
      <c r="E234" s="119" t="e">
        <f>'報告書（事業主控）記載用'!#REF!</f>
        <v>#REF!</v>
      </c>
      <c r="F234" s="119" t="e">
        <f>'報告書（事業主控）記載用'!#REF!</f>
        <v>#REF!</v>
      </c>
      <c r="G234" s="119" t="e">
        <f>IF(OR(LEFT(E234,2)="31",LEFT(E234,2)="34",LEFT(E234,2)="36",LEFT(E234,2)="37"),VLOOKUP(E234,労務比率2,'報告書（事業主控）記載用'!#REF!,FALSE),VLOOKUP(E234,労務比率,'報告書（事業主控）記載用'!#REF!,FALSE))</f>
        <v>#REF!</v>
      </c>
      <c r="H234" s="119" t="e">
        <f>IF(OR(LEFT(E234,2)="31",LEFT(E234,2)="34",LEFT(E234,2)="36",LEFT(E234,2)="37"),VLOOKUP(E234,労務比率2,'報告書（事業主控）記載用'!#REF!+1,FALSE),VLOOKUP(E234,労務比率,'報告書（事業主控）記載用'!#REF!+1,FALSE))</f>
        <v>#REF!</v>
      </c>
      <c r="I234" s="119" t="e">
        <f>'報告書（事業主控）記載用'!#REF!</f>
        <v>#REF!</v>
      </c>
      <c r="J234" s="119" t="e">
        <f>'報告書（事業主控）記載用'!#REF!</f>
        <v>#REF!</v>
      </c>
      <c r="K234" s="119" t="e">
        <f>'報告書（事業主控）記載用'!#REF!</f>
        <v>#REF!</v>
      </c>
      <c r="L234" s="119">
        <f t="shared" si="19"/>
        <v>0</v>
      </c>
      <c r="M234" s="119">
        <f t="shared" si="20"/>
        <v>0</v>
      </c>
      <c r="N234" s="119" t="e">
        <f t="shared" si="22"/>
        <v>#REF!</v>
      </c>
      <c r="O234" s="119" t="e">
        <f t="shared" si="21"/>
        <v>#REF!</v>
      </c>
      <c r="R234" s="119" t="e">
        <f>IF(AND(J234=0,C234&gt;=設定シート!E$101,C234&lt;=設定シート!G$101),1,0)</f>
        <v>#REF!</v>
      </c>
    </row>
    <row r="235" spans="1:18" ht="15" customHeight="1">
      <c r="B235" s="119">
        <v>4</v>
      </c>
      <c r="C235" s="119" t="e">
        <f>'報告書（事業主控）記載用'!#REF!</f>
        <v>#REF!</v>
      </c>
      <c r="D235" s="119" t="e">
        <f>IF(E235&lt;&gt;"31 水力発電施設、ずい道等新設事業","",IF('報告書（事業主控）記載用'!#REF!=11,1,IF('報告書（事業主控）記載用'!#REF!=13,2,IF('報告書（事業主控）記載用'!#REF!=15,3,IF('報告書（事業主控）記載用'!#REF!=17,4,"")))))</f>
        <v>#REF!</v>
      </c>
      <c r="E235" s="119" t="e">
        <f>'報告書（事業主控）記載用'!#REF!</f>
        <v>#REF!</v>
      </c>
      <c r="F235" s="119" t="e">
        <f>'報告書（事業主控）記載用'!#REF!</f>
        <v>#REF!</v>
      </c>
      <c r="G235" s="119" t="e">
        <f>IF(OR(LEFT(E235,2)="31",LEFT(E235,2)="34",LEFT(E235,2)="36",LEFT(E235,2)="37"),VLOOKUP(E235,労務比率2,'報告書（事業主控）記載用'!#REF!,FALSE),VLOOKUP(E235,労務比率,'報告書（事業主控）記載用'!#REF!,FALSE))</f>
        <v>#REF!</v>
      </c>
      <c r="H235" s="119" t="e">
        <f>IF(OR(LEFT(E235,2)="31",LEFT(E235,2)="34",LEFT(E235,2)="36",LEFT(E235,2)="37"),VLOOKUP(E235,労務比率2,'報告書（事業主控）記載用'!#REF!+1,FALSE),VLOOKUP(E235,労務比率,'報告書（事業主控）記載用'!#REF!+1,FALSE))</f>
        <v>#REF!</v>
      </c>
      <c r="I235" s="119" t="e">
        <f>'報告書（事業主控）記載用'!#REF!</f>
        <v>#REF!</v>
      </c>
      <c r="J235" s="119" t="e">
        <f>'報告書（事業主控）記載用'!#REF!</f>
        <v>#REF!</v>
      </c>
      <c r="K235" s="119" t="e">
        <f>'報告書（事業主控）記載用'!#REF!</f>
        <v>#REF!</v>
      </c>
      <c r="L235" s="119">
        <f t="shared" si="19"/>
        <v>0</v>
      </c>
      <c r="M235" s="119">
        <f t="shared" si="20"/>
        <v>0</v>
      </c>
      <c r="N235" s="119" t="e">
        <f t="shared" si="22"/>
        <v>#REF!</v>
      </c>
      <c r="O235" s="119" t="e">
        <f t="shared" si="21"/>
        <v>#REF!</v>
      </c>
      <c r="R235" s="119" t="e">
        <f>IF(AND(J235=0,C235&gt;=設定シート!E$101,C235&lt;=設定シート!G$101),1,0)</f>
        <v>#REF!</v>
      </c>
    </row>
    <row r="236" spans="1:18" ht="15" customHeight="1">
      <c r="B236" s="119">
        <v>5</v>
      </c>
      <c r="C236" s="119" t="e">
        <f>'報告書（事業主控）記載用'!#REF!</f>
        <v>#REF!</v>
      </c>
      <c r="D236" s="119" t="e">
        <f>IF(E236&lt;&gt;"31 水力発電施設、ずい道等新設事業","",IF('報告書（事業主控）記載用'!#REF!=11,1,IF('報告書（事業主控）記載用'!#REF!=13,2,IF('報告書（事業主控）記載用'!#REF!=15,3,IF('報告書（事業主控）記載用'!#REF!=17,4,"")))))</f>
        <v>#REF!</v>
      </c>
      <c r="E236" s="119" t="e">
        <f>'報告書（事業主控）記載用'!#REF!</f>
        <v>#REF!</v>
      </c>
      <c r="F236" s="119" t="e">
        <f>'報告書（事業主控）記載用'!#REF!</f>
        <v>#REF!</v>
      </c>
      <c r="G236" s="119" t="e">
        <f>IF(OR(LEFT(E236,2)="31",LEFT(E236,2)="34",LEFT(E236,2)="36",LEFT(E236,2)="37"),VLOOKUP(E236,労務比率2,'報告書（事業主控）記載用'!#REF!,FALSE),VLOOKUP(E236,労務比率,'報告書（事業主控）記載用'!#REF!,FALSE))</f>
        <v>#REF!</v>
      </c>
      <c r="H236" s="119" t="e">
        <f>IF(OR(LEFT(E236,2)="31",LEFT(E236,2)="34",LEFT(E236,2)="36",LEFT(E236,2)="37"),VLOOKUP(E236,労務比率2,'報告書（事業主控）記載用'!#REF!+1,FALSE),VLOOKUP(E236,労務比率,'報告書（事業主控）記載用'!#REF!+1,FALSE))</f>
        <v>#REF!</v>
      </c>
      <c r="I236" s="119" t="e">
        <f>'報告書（事業主控）記載用'!#REF!</f>
        <v>#REF!</v>
      </c>
      <c r="J236" s="119" t="e">
        <f>'報告書（事業主控）記載用'!#REF!</f>
        <v>#REF!</v>
      </c>
      <c r="K236" s="119" t="e">
        <f>'報告書（事業主控）記載用'!#REF!</f>
        <v>#REF!</v>
      </c>
      <c r="L236" s="119">
        <f t="shared" si="19"/>
        <v>0</v>
      </c>
      <c r="M236" s="119">
        <f t="shared" si="20"/>
        <v>0</v>
      </c>
      <c r="N236" s="119" t="e">
        <f t="shared" si="22"/>
        <v>#REF!</v>
      </c>
      <c r="O236" s="119" t="e">
        <f t="shared" si="21"/>
        <v>#REF!</v>
      </c>
      <c r="R236" s="119" t="e">
        <f>IF(AND(J236=0,C236&gt;=設定シート!E$101,C236&lt;=設定シート!G$101),1,0)</f>
        <v>#REF!</v>
      </c>
    </row>
    <row r="237" spans="1:18" ht="15" customHeight="1">
      <c r="B237" s="119">
        <v>6</v>
      </c>
      <c r="C237" s="119" t="e">
        <f>'報告書（事業主控）記載用'!#REF!</f>
        <v>#REF!</v>
      </c>
      <c r="D237" s="119" t="e">
        <f>IF(E237&lt;&gt;"31 水力発電施設、ずい道等新設事業","",IF('報告書（事業主控）記載用'!#REF!=11,1,IF('報告書（事業主控）記載用'!#REF!=13,2,IF('報告書（事業主控）記載用'!#REF!=15,3,IF('報告書（事業主控）記載用'!#REF!=17,4,"")))))</f>
        <v>#REF!</v>
      </c>
      <c r="E237" s="119" t="e">
        <f>'報告書（事業主控）記載用'!#REF!</f>
        <v>#REF!</v>
      </c>
      <c r="F237" s="119" t="e">
        <f>'報告書（事業主控）記載用'!#REF!</f>
        <v>#REF!</v>
      </c>
      <c r="G237" s="119" t="e">
        <f>IF(OR(LEFT(E237,2)="31",LEFT(E237,2)="34",LEFT(E237,2)="36",LEFT(E237,2)="37"),VLOOKUP(E237,労務比率2,'報告書（事業主控）記載用'!#REF!,FALSE),VLOOKUP(E237,労務比率,'報告書（事業主控）記載用'!#REF!,FALSE))</f>
        <v>#REF!</v>
      </c>
      <c r="H237" s="119" t="e">
        <f>IF(OR(LEFT(E237,2)="31",LEFT(E237,2)="34",LEFT(E237,2)="36",LEFT(E237,2)="37"),VLOOKUP(E237,労務比率2,'報告書（事業主控）記載用'!#REF!+1,FALSE),VLOOKUP(E237,労務比率,'報告書（事業主控）記載用'!#REF!+1,FALSE))</f>
        <v>#REF!</v>
      </c>
      <c r="I237" s="119" t="e">
        <f>'報告書（事業主控）記載用'!#REF!</f>
        <v>#REF!</v>
      </c>
      <c r="J237" s="119" t="e">
        <f>'報告書（事業主控）記載用'!#REF!</f>
        <v>#REF!</v>
      </c>
      <c r="K237" s="119" t="e">
        <f>'報告書（事業主控）記載用'!#REF!</f>
        <v>#REF!</v>
      </c>
      <c r="L237" s="119">
        <f t="shared" si="19"/>
        <v>0</v>
      </c>
      <c r="M237" s="119">
        <f t="shared" si="20"/>
        <v>0</v>
      </c>
      <c r="N237" s="119" t="e">
        <f t="shared" si="22"/>
        <v>#REF!</v>
      </c>
      <c r="O237" s="119" t="e">
        <f t="shared" si="21"/>
        <v>#REF!</v>
      </c>
      <c r="R237" s="119" t="e">
        <f>IF(AND(J237=0,C237&gt;=設定シート!E$101,C237&lt;=設定シート!G$101),1,0)</f>
        <v>#REF!</v>
      </c>
    </row>
    <row r="238" spans="1:18" ht="15" customHeight="1">
      <c r="B238" s="119">
        <v>7</v>
      </c>
      <c r="C238" s="119" t="e">
        <f>'報告書（事業主控）記載用'!#REF!</f>
        <v>#REF!</v>
      </c>
      <c r="D238" s="119" t="e">
        <f>IF(E238&lt;&gt;"31 水力発電施設、ずい道等新設事業","",IF('報告書（事業主控）記載用'!#REF!=11,1,IF('報告書（事業主控）記載用'!#REF!=13,2,IF('報告書（事業主控）記載用'!#REF!=15,3,IF('報告書（事業主控）記載用'!#REF!=17,4,"")))))</f>
        <v>#REF!</v>
      </c>
      <c r="E238" s="119" t="e">
        <f>'報告書（事業主控）記載用'!#REF!</f>
        <v>#REF!</v>
      </c>
      <c r="F238" s="119" t="e">
        <f>'報告書（事業主控）記載用'!#REF!</f>
        <v>#REF!</v>
      </c>
      <c r="G238" s="119" t="e">
        <f>IF(OR(LEFT(E238,2)="31",LEFT(E238,2)="34",LEFT(E238,2)="36",LEFT(E238,2)="37"),VLOOKUP(E238,労務比率2,'報告書（事業主控）記載用'!#REF!,FALSE),VLOOKUP(E238,労務比率,'報告書（事業主控）記載用'!#REF!,FALSE))</f>
        <v>#REF!</v>
      </c>
      <c r="H238" s="119" t="e">
        <f>IF(OR(LEFT(E238,2)="31",LEFT(E238,2)="34",LEFT(E238,2)="36",LEFT(E238,2)="37"),VLOOKUP(E238,労務比率2,'報告書（事業主控）記載用'!#REF!+1,FALSE),VLOOKUP(E238,労務比率,'報告書（事業主控）記載用'!#REF!+1,FALSE))</f>
        <v>#REF!</v>
      </c>
      <c r="I238" s="119" t="e">
        <f>'報告書（事業主控）記載用'!#REF!</f>
        <v>#REF!</v>
      </c>
      <c r="J238" s="119" t="e">
        <f>'報告書（事業主控）記載用'!#REF!</f>
        <v>#REF!</v>
      </c>
      <c r="K238" s="119" t="e">
        <f>'報告書（事業主控）記載用'!#REF!</f>
        <v>#REF!</v>
      </c>
      <c r="L238" s="119">
        <f t="shared" si="19"/>
        <v>0</v>
      </c>
      <c r="M238" s="119">
        <f t="shared" si="20"/>
        <v>0</v>
      </c>
      <c r="N238" s="119" t="e">
        <f t="shared" si="22"/>
        <v>#REF!</v>
      </c>
      <c r="O238" s="119" t="e">
        <f t="shared" si="21"/>
        <v>#REF!</v>
      </c>
      <c r="R238" s="119" t="e">
        <f>IF(AND(J238=0,C238&gt;=設定シート!E$101,C238&lt;=設定シート!G$101),1,0)</f>
        <v>#REF!</v>
      </c>
    </row>
    <row r="239" spans="1:18" ht="15" customHeight="1">
      <c r="B239" s="119">
        <v>8</v>
      </c>
      <c r="C239" s="119" t="e">
        <f>'報告書（事業主控）記載用'!#REF!</f>
        <v>#REF!</v>
      </c>
      <c r="D239" s="119" t="e">
        <f>IF(E239&lt;&gt;"31 水力発電施設、ずい道等新設事業","",IF('報告書（事業主控）記載用'!#REF!=11,1,IF('報告書（事業主控）記載用'!#REF!=13,2,IF('報告書（事業主控）記載用'!#REF!=15,3,IF('報告書（事業主控）記載用'!#REF!=17,4,"")))))</f>
        <v>#REF!</v>
      </c>
      <c r="E239" s="119" t="e">
        <f>'報告書（事業主控）記載用'!#REF!</f>
        <v>#REF!</v>
      </c>
      <c r="F239" s="119" t="e">
        <f>'報告書（事業主控）記載用'!#REF!</f>
        <v>#REF!</v>
      </c>
      <c r="G239" s="119" t="e">
        <f>IF(OR(LEFT(E239,2)="31",LEFT(E239,2)="34",LEFT(E239,2)="36",LEFT(E239,2)="37"),VLOOKUP(E239,労務比率2,'報告書（事業主控）記載用'!#REF!,FALSE),VLOOKUP(E239,労務比率,'報告書（事業主控）記載用'!#REF!,FALSE))</f>
        <v>#REF!</v>
      </c>
      <c r="H239" s="119" t="e">
        <f>IF(OR(LEFT(E239,2)="31",LEFT(E239,2)="34",LEFT(E239,2)="36",LEFT(E239,2)="37"),VLOOKUP(E239,労務比率2,'報告書（事業主控）記載用'!#REF!+1,FALSE),VLOOKUP(E239,労務比率,'報告書（事業主控）記載用'!#REF!+1,FALSE))</f>
        <v>#REF!</v>
      </c>
      <c r="I239" s="119" t="e">
        <f>'報告書（事業主控）記載用'!#REF!</f>
        <v>#REF!</v>
      </c>
      <c r="J239" s="119" t="e">
        <f>'報告書（事業主控）記載用'!#REF!</f>
        <v>#REF!</v>
      </c>
      <c r="K239" s="119" t="e">
        <f>'報告書（事業主控）記載用'!#REF!</f>
        <v>#REF!</v>
      </c>
      <c r="L239" s="119">
        <f t="shared" si="19"/>
        <v>0</v>
      </c>
      <c r="M239" s="119">
        <f t="shared" si="20"/>
        <v>0</v>
      </c>
      <c r="N239" s="119" t="e">
        <f t="shared" si="22"/>
        <v>#REF!</v>
      </c>
      <c r="O239" s="119" t="e">
        <f t="shared" si="21"/>
        <v>#REF!</v>
      </c>
      <c r="R239" s="119" t="e">
        <f>IF(AND(J239=0,C239&gt;=設定シート!E$101,C239&lt;=設定シート!G$101),1,0)</f>
        <v>#REF!</v>
      </c>
    </row>
    <row r="240" spans="1:18" ht="15" customHeight="1">
      <c r="B240" s="119">
        <v>9</v>
      </c>
      <c r="C240" s="119" t="e">
        <f>'報告書（事業主控）記載用'!#REF!</f>
        <v>#REF!</v>
      </c>
      <c r="D240" s="119" t="e">
        <f>IF(E240&lt;&gt;"31 水力発電施設、ずい道等新設事業","",IF('報告書（事業主控）記載用'!#REF!=11,1,IF('報告書（事業主控）記載用'!#REF!=13,2,IF('報告書（事業主控）記載用'!#REF!=15,3,IF('報告書（事業主控）記載用'!#REF!=17,4,"")))))</f>
        <v>#REF!</v>
      </c>
      <c r="E240" s="119" t="e">
        <f>'報告書（事業主控）記載用'!#REF!</f>
        <v>#REF!</v>
      </c>
      <c r="F240" s="119" t="e">
        <f>'報告書（事業主控）記載用'!#REF!</f>
        <v>#REF!</v>
      </c>
      <c r="G240" s="119" t="e">
        <f>IF(OR(LEFT(E240,2)="31",LEFT(E240,2)="34",LEFT(E240,2)="36",LEFT(E240,2)="37"),VLOOKUP(E240,労務比率2,'報告書（事業主控）記載用'!#REF!,FALSE),VLOOKUP(E240,労務比率,'報告書（事業主控）記載用'!#REF!,FALSE))</f>
        <v>#REF!</v>
      </c>
      <c r="H240" s="119" t="e">
        <f>IF(OR(LEFT(E240,2)="31",LEFT(E240,2)="34",LEFT(E240,2)="36",LEFT(E240,2)="37"),VLOOKUP(E240,労務比率2,'報告書（事業主控）記載用'!#REF!+1,FALSE),VLOOKUP(E240,労務比率,'報告書（事業主控）記載用'!#REF!+1,FALSE))</f>
        <v>#REF!</v>
      </c>
      <c r="I240" s="119" t="e">
        <f>'報告書（事業主控）記載用'!#REF!</f>
        <v>#REF!</v>
      </c>
      <c r="J240" s="119" t="e">
        <f>'報告書（事業主控）記載用'!#REF!</f>
        <v>#REF!</v>
      </c>
      <c r="K240" s="119" t="e">
        <f>'報告書（事業主控）記載用'!#REF!</f>
        <v>#REF!</v>
      </c>
      <c r="L240" s="119">
        <f t="shared" si="19"/>
        <v>0</v>
      </c>
      <c r="M240" s="119">
        <f t="shared" si="20"/>
        <v>0</v>
      </c>
      <c r="N240" s="119" t="e">
        <f t="shared" si="22"/>
        <v>#REF!</v>
      </c>
      <c r="O240" s="119" t="e">
        <f t="shared" si="21"/>
        <v>#REF!</v>
      </c>
      <c r="R240" s="119" t="e">
        <f>IF(AND(J240=0,C240&gt;=設定シート!E$101,C240&lt;=設定シート!G$101),1,0)</f>
        <v>#REF!</v>
      </c>
    </row>
    <row r="241" spans="1:18" ht="15" customHeight="1">
      <c r="A241" s="119">
        <v>21</v>
      </c>
      <c r="B241" s="119">
        <v>1</v>
      </c>
      <c r="C241" s="119" t="e">
        <f>'報告書（事業主控）記載用'!#REF!</f>
        <v>#REF!</v>
      </c>
      <c r="D241" s="119" t="e">
        <f>IF(E241&lt;&gt;"31 水力発電施設、ずい道等新設事業","",IF('報告書（事業主控）記載用'!#REF!=11,1,IF('報告書（事業主控）記載用'!#REF!=13,2,IF('報告書（事業主控）記載用'!#REF!=15,3,IF('報告書（事業主控）記載用'!#REF!=17,4,"")))))</f>
        <v>#REF!</v>
      </c>
      <c r="E241" s="119" t="e">
        <f>'報告書（事業主控）記載用'!#REF!</f>
        <v>#REF!</v>
      </c>
      <c r="F241" s="119" t="e">
        <f>'報告書（事業主控）記載用'!#REF!</f>
        <v>#REF!</v>
      </c>
      <c r="G241" s="119" t="e">
        <f>IF(OR(LEFT(E241,2)="31",LEFT(E241,2)="34",LEFT(E241,2)="36",LEFT(E241,2)="37"),VLOOKUP(E241,労務比率2,'報告書（事業主控）記載用'!#REF!,FALSE),VLOOKUP(E241,労務比率,'報告書（事業主控）記載用'!#REF!,FALSE))</f>
        <v>#REF!</v>
      </c>
      <c r="H241" s="119" t="e">
        <f>IF(OR(LEFT(E241,2)="31",LEFT(E241,2)="34",LEFT(E241,2)="36",LEFT(E241,2)="37"),VLOOKUP(E241,労務比率2,'報告書（事業主控）記載用'!#REF!+1,FALSE),VLOOKUP(E241,労務比率,'報告書（事業主控）記載用'!#REF!+1,FALSE))</f>
        <v>#REF!</v>
      </c>
      <c r="I241" s="119" t="e">
        <f>'報告書（事業主控）記載用'!#REF!</f>
        <v>#REF!</v>
      </c>
      <c r="J241" s="119" t="e">
        <f>'報告書（事業主控）記載用'!#REF!</f>
        <v>#REF!</v>
      </c>
      <c r="K241" s="119" t="e">
        <f>'報告書（事業主控）記載用'!#REF!</f>
        <v>#REF!</v>
      </c>
      <c r="L241" s="119">
        <f t="shared" si="19"/>
        <v>0</v>
      </c>
      <c r="M241" s="119">
        <f t="shared" si="20"/>
        <v>0</v>
      </c>
      <c r="N241" s="119" t="e">
        <f t="shared" si="22"/>
        <v>#REF!</v>
      </c>
      <c r="O241" s="119" t="e">
        <f t="shared" si="21"/>
        <v>#REF!</v>
      </c>
      <c r="P241" s="119">
        <f>INT(SUMIF(O241:O249,0,I241:I249)*105/108)</f>
        <v>0</v>
      </c>
      <c r="Q241" s="119">
        <f>INT(P241*IF(COUNTIF(R241:R249,1)=0,0,SUMIF(R241:R249,1,G241:G249)/COUNTIF(R241:R249,1))/100)</f>
        <v>0</v>
      </c>
      <c r="R241" s="119" t="e">
        <f>IF(AND(J241=0,C241&gt;=設定シート!E$101,C241&lt;=設定シート!G$101),1,0)</f>
        <v>#REF!</v>
      </c>
    </row>
    <row r="242" spans="1:18" ht="15" customHeight="1">
      <c r="B242" s="119">
        <v>2</v>
      </c>
      <c r="C242" s="119" t="e">
        <f>'報告書（事業主控）記載用'!#REF!</f>
        <v>#REF!</v>
      </c>
      <c r="D242" s="119" t="e">
        <f>IF(E242&lt;&gt;"31 水力発電施設、ずい道等新設事業","",IF('報告書（事業主控）記載用'!#REF!=11,1,IF('報告書（事業主控）記載用'!#REF!=13,2,IF('報告書（事業主控）記載用'!#REF!=15,3,IF('報告書（事業主控）記載用'!#REF!=17,4,"")))))</f>
        <v>#REF!</v>
      </c>
      <c r="E242" s="119" t="e">
        <f>'報告書（事業主控）記載用'!#REF!</f>
        <v>#REF!</v>
      </c>
      <c r="F242" s="119" t="e">
        <f>'報告書（事業主控）記載用'!#REF!</f>
        <v>#REF!</v>
      </c>
      <c r="G242" s="119" t="e">
        <f>IF(OR(LEFT(E242,2)="31",LEFT(E242,2)="34",LEFT(E242,2)="36",LEFT(E242,2)="37"),VLOOKUP(E242,労務比率2,'報告書（事業主控）記載用'!#REF!,FALSE),VLOOKUP(E242,労務比率,'報告書（事業主控）記載用'!#REF!,FALSE))</f>
        <v>#REF!</v>
      </c>
      <c r="H242" s="119" t="e">
        <f>IF(OR(LEFT(E242,2)="31",LEFT(E242,2)="34",LEFT(E242,2)="36",LEFT(E242,2)="37"),VLOOKUP(E242,労務比率2,'報告書（事業主控）記載用'!#REF!+1,FALSE),VLOOKUP(E242,労務比率,'報告書（事業主控）記載用'!#REF!+1,FALSE))</f>
        <v>#REF!</v>
      </c>
      <c r="I242" s="119" t="e">
        <f>'報告書（事業主控）記載用'!#REF!</f>
        <v>#REF!</v>
      </c>
      <c r="J242" s="119" t="e">
        <f>'報告書（事業主控）記載用'!#REF!</f>
        <v>#REF!</v>
      </c>
      <c r="K242" s="119" t="e">
        <f>'報告書（事業主控）記載用'!#REF!</f>
        <v>#REF!</v>
      </c>
      <c r="L242" s="119">
        <f t="shared" si="19"/>
        <v>0</v>
      </c>
      <c r="M242" s="119">
        <f t="shared" si="20"/>
        <v>0</v>
      </c>
      <c r="N242" s="119" t="e">
        <f t="shared" si="22"/>
        <v>#REF!</v>
      </c>
      <c r="O242" s="119" t="e">
        <f t="shared" si="21"/>
        <v>#REF!</v>
      </c>
      <c r="R242" s="119" t="e">
        <f>IF(AND(J242=0,C242&gt;=設定シート!E$101,C242&lt;=設定シート!G$101),1,0)</f>
        <v>#REF!</v>
      </c>
    </row>
    <row r="243" spans="1:18" ht="15" customHeight="1">
      <c r="B243" s="119">
        <v>3</v>
      </c>
      <c r="C243" s="119" t="e">
        <f>'報告書（事業主控）記載用'!#REF!</f>
        <v>#REF!</v>
      </c>
      <c r="D243" s="119" t="e">
        <f>IF(E243&lt;&gt;"31 水力発電施設、ずい道等新設事業","",IF('報告書（事業主控）記載用'!#REF!=11,1,IF('報告書（事業主控）記載用'!#REF!=13,2,IF('報告書（事業主控）記載用'!#REF!=15,3,IF('報告書（事業主控）記載用'!#REF!=17,4,"")))))</f>
        <v>#REF!</v>
      </c>
      <c r="E243" s="119" t="e">
        <f>'報告書（事業主控）記載用'!#REF!</f>
        <v>#REF!</v>
      </c>
      <c r="F243" s="119" t="e">
        <f>'報告書（事業主控）記載用'!#REF!</f>
        <v>#REF!</v>
      </c>
      <c r="G243" s="119" t="e">
        <f>IF(OR(LEFT(E243,2)="31",LEFT(E243,2)="34",LEFT(E243,2)="36",LEFT(E243,2)="37"),VLOOKUP(E243,労務比率2,'報告書（事業主控）記載用'!#REF!,FALSE),VLOOKUP(E243,労務比率,'報告書（事業主控）記載用'!#REF!,FALSE))</f>
        <v>#REF!</v>
      </c>
      <c r="H243" s="119" t="e">
        <f>IF(OR(LEFT(E243,2)="31",LEFT(E243,2)="34",LEFT(E243,2)="36",LEFT(E243,2)="37"),VLOOKUP(E243,労務比率2,'報告書（事業主控）記載用'!#REF!+1,FALSE),VLOOKUP(E243,労務比率,'報告書（事業主控）記載用'!#REF!+1,FALSE))</f>
        <v>#REF!</v>
      </c>
      <c r="I243" s="119" t="e">
        <f>'報告書（事業主控）記載用'!#REF!</f>
        <v>#REF!</v>
      </c>
      <c r="J243" s="119" t="e">
        <f>'報告書（事業主控）記載用'!#REF!</f>
        <v>#REF!</v>
      </c>
      <c r="K243" s="119" t="e">
        <f>'報告書（事業主控）記載用'!#REF!</f>
        <v>#REF!</v>
      </c>
      <c r="L243" s="119">
        <f t="shared" si="19"/>
        <v>0</v>
      </c>
      <c r="M243" s="119">
        <f t="shared" si="20"/>
        <v>0</v>
      </c>
      <c r="N243" s="119" t="e">
        <f t="shared" si="22"/>
        <v>#REF!</v>
      </c>
      <c r="O243" s="119" t="e">
        <f t="shared" si="21"/>
        <v>#REF!</v>
      </c>
      <c r="R243" s="119" t="e">
        <f>IF(AND(J243=0,C243&gt;=設定シート!E$101,C243&lt;=設定シート!G$101),1,0)</f>
        <v>#REF!</v>
      </c>
    </row>
    <row r="244" spans="1:18" ht="15" customHeight="1">
      <c r="B244" s="119">
        <v>4</v>
      </c>
      <c r="C244" s="119" t="e">
        <f>'報告書（事業主控）記載用'!#REF!</f>
        <v>#REF!</v>
      </c>
      <c r="D244" s="119" t="e">
        <f>IF(E244&lt;&gt;"31 水力発電施設、ずい道等新設事業","",IF('報告書（事業主控）記載用'!#REF!=11,1,IF('報告書（事業主控）記載用'!#REF!=13,2,IF('報告書（事業主控）記載用'!#REF!=15,3,IF('報告書（事業主控）記載用'!#REF!=17,4,"")))))</f>
        <v>#REF!</v>
      </c>
      <c r="E244" s="119" t="e">
        <f>'報告書（事業主控）記載用'!#REF!</f>
        <v>#REF!</v>
      </c>
      <c r="F244" s="119" t="e">
        <f>'報告書（事業主控）記載用'!#REF!</f>
        <v>#REF!</v>
      </c>
      <c r="G244" s="119" t="e">
        <f>IF(OR(LEFT(E244,2)="31",LEFT(E244,2)="34",LEFT(E244,2)="36",LEFT(E244,2)="37"),VLOOKUP(E244,労務比率2,'報告書（事業主控）記載用'!#REF!,FALSE),VLOOKUP(E244,労務比率,'報告書（事業主控）記載用'!#REF!,FALSE))</f>
        <v>#REF!</v>
      </c>
      <c r="H244" s="119" t="e">
        <f>IF(OR(LEFT(E244,2)="31",LEFT(E244,2)="34",LEFT(E244,2)="36",LEFT(E244,2)="37"),VLOOKUP(E244,労務比率2,'報告書（事業主控）記載用'!#REF!+1,FALSE),VLOOKUP(E244,労務比率,'報告書（事業主控）記載用'!#REF!+1,FALSE))</f>
        <v>#REF!</v>
      </c>
      <c r="I244" s="119" t="e">
        <f>'報告書（事業主控）記載用'!#REF!</f>
        <v>#REF!</v>
      </c>
      <c r="J244" s="119" t="e">
        <f>'報告書（事業主控）記載用'!#REF!</f>
        <v>#REF!</v>
      </c>
      <c r="K244" s="119" t="e">
        <f>'報告書（事業主控）記載用'!#REF!</f>
        <v>#REF!</v>
      </c>
      <c r="L244" s="119">
        <f t="shared" si="19"/>
        <v>0</v>
      </c>
      <c r="M244" s="119">
        <f t="shared" si="20"/>
        <v>0</v>
      </c>
      <c r="N244" s="119" t="e">
        <f t="shared" si="22"/>
        <v>#REF!</v>
      </c>
      <c r="O244" s="119" t="e">
        <f t="shared" si="21"/>
        <v>#REF!</v>
      </c>
      <c r="R244" s="119" t="e">
        <f>IF(AND(J244=0,C244&gt;=設定シート!E$101,C244&lt;=設定シート!G$101),1,0)</f>
        <v>#REF!</v>
      </c>
    </row>
    <row r="245" spans="1:18" ht="15" customHeight="1">
      <c r="B245" s="119">
        <v>5</v>
      </c>
      <c r="C245" s="119" t="e">
        <f>'報告書（事業主控）記載用'!#REF!</f>
        <v>#REF!</v>
      </c>
      <c r="D245" s="119" t="e">
        <f>IF(E245&lt;&gt;"31 水力発電施設、ずい道等新設事業","",IF('報告書（事業主控）記載用'!#REF!=11,1,IF('報告書（事業主控）記載用'!#REF!=13,2,IF('報告書（事業主控）記載用'!#REF!=15,3,IF('報告書（事業主控）記載用'!#REF!=17,4,"")))))</f>
        <v>#REF!</v>
      </c>
      <c r="E245" s="119" t="e">
        <f>'報告書（事業主控）記載用'!#REF!</f>
        <v>#REF!</v>
      </c>
      <c r="F245" s="119" t="e">
        <f>'報告書（事業主控）記載用'!#REF!</f>
        <v>#REF!</v>
      </c>
      <c r="G245" s="119" t="e">
        <f>IF(OR(LEFT(E245,2)="31",LEFT(E245,2)="34",LEFT(E245,2)="36",LEFT(E245,2)="37"),VLOOKUP(E245,労務比率2,'報告書（事業主控）記載用'!#REF!,FALSE),VLOOKUP(E245,労務比率,'報告書（事業主控）記載用'!#REF!,FALSE))</f>
        <v>#REF!</v>
      </c>
      <c r="H245" s="119" t="e">
        <f>IF(OR(LEFT(E245,2)="31",LEFT(E245,2)="34",LEFT(E245,2)="36",LEFT(E245,2)="37"),VLOOKUP(E245,労務比率2,'報告書（事業主控）記載用'!#REF!+1,FALSE),VLOOKUP(E245,労務比率,'報告書（事業主控）記載用'!#REF!+1,FALSE))</f>
        <v>#REF!</v>
      </c>
      <c r="I245" s="119" t="e">
        <f>'報告書（事業主控）記載用'!#REF!</f>
        <v>#REF!</v>
      </c>
      <c r="J245" s="119" t="e">
        <f>'報告書（事業主控）記載用'!#REF!</f>
        <v>#REF!</v>
      </c>
      <c r="K245" s="119" t="e">
        <f>'報告書（事業主控）記載用'!#REF!</f>
        <v>#REF!</v>
      </c>
      <c r="L245" s="119">
        <f t="shared" si="19"/>
        <v>0</v>
      </c>
      <c r="M245" s="119">
        <f t="shared" si="20"/>
        <v>0</v>
      </c>
      <c r="N245" s="119" t="e">
        <f t="shared" si="22"/>
        <v>#REF!</v>
      </c>
      <c r="O245" s="119" t="e">
        <f t="shared" si="21"/>
        <v>#REF!</v>
      </c>
      <c r="R245" s="119" t="e">
        <f>IF(AND(J245=0,C245&gt;=設定シート!E$101,C245&lt;=設定シート!G$101),1,0)</f>
        <v>#REF!</v>
      </c>
    </row>
    <row r="246" spans="1:18" ht="15" customHeight="1">
      <c r="B246" s="119">
        <v>6</v>
      </c>
      <c r="C246" s="119" t="e">
        <f>'報告書（事業主控）記載用'!#REF!</f>
        <v>#REF!</v>
      </c>
      <c r="D246" s="119" t="e">
        <f>IF(E246&lt;&gt;"31 水力発電施設、ずい道等新設事業","",IF('報告書（事業主控）記載用'!#REF!=11,1,IF('報告書（事業主控）記載用'!#REF!=13,2,IF('報告書（事業主控）記載用'!#REF!=15,3,IF('報告書（事業主控）記載用'!#REF!=17,4,"")))))</f>
        <v>#REF!</v>
      </c>
      <c r="E246" s="119" t="e">
        <f>'報告書（事業主控）記載用'!#REF!</f>
        <v>#REF!</v>
      </c>
      <c r="F246" s="119" t="e">
        <f>'報告書（事業主控）記載用'!#REF!</f>
        <v>#REF!</v>
      </c>
      <c r="G246" s="119" t="e">
        <f>IF(OR(LEFT(E246,2)="31",LEFT(E246,2)="34",LEFT(E246,2)="36",LEFT(E246,2)="37"),VLOOKUP(E246,労務比率2,'報告書（事業主控）記載用'!#REF!,FALSE),VLOOKUP(E246,労務比率,'報告書（事業主控）記載用'!#REF!,FALSE))</f>
        <v>#REF!</v>
      </c>
      <c r="H246" s="119" t="e">
        <f>IF(OR(LEFT(E246,2)="31",LEFT(E246,2)="34",LEFT(E246,2)="36",LEFT(E246,2)="37"),VLOOKUP(E246,労務比率2,'報告書（事業主控）記載用'!#REF!+1,FALSE),VLOOKUP(E246,労務比率,'報告書（事業主控）記載用'!#REF!+1,FALSE))</f>
        <v>#REF!</v>
      </c>
      <c r="I246" s="119" t="e">
        <f>'報告書（事業主控）記載用'!#REF!</f>
        <v>#REF!</v>
      </c>
      <c r="J246" s="119" t="e">
        <f>'報告書（事業主控）記載用'!#REF!</f>
        <v>#REF!</v>
      </c>
      <c r="K246" s="119" t="e">
        <f>'報告書（事業主控）記載用'!#REF!</f>
        <v>#REF!</v>
      </c>
      <c r="L246" s="119">
        <f t="shared" si="19"/>
        <v>0</v>
      </c>
      <c r="M246" s="119">
        <f t="shared" si="20"/>
        <v>0</v>
      </c>
      <c r="N246" s="119" t="e">
        <f t="shared" si="22"/>
        <v>#REF!</v>
      </c>
      <c r="O246" s="119" t="e">
        <f t="shared" si="21"/>
        <v>#REF!</v>
      </c>
      <c r="R246" s="119" t="e">
        <f>IF(AND(J246=0,C246&gt;=設定シート!E$101,C246&lt;=設定シート!G$101),1,0)</f>
        <v>#REF!</v>
      </c>
    </row>
    <row r="247" spans="1:18" ht="15" customHeight="1">
      <c r="B247" s="119">
        <v>7</v>
      </c>
      <c r="C247" s="119" t="e">
        <f>'報告書（事業主控）記載用'!#REF!</f>
        <v>#REF!</v>
      </c>
      <c r="D247" s="119" t="e">
        <f>IF(E247&lt;&gt;"31 水力発電施設、ずい道等新設事業","",IF('報告書（事業主控）記載用'!#REF!=11,1,IF('報告書（事業主控）記載用'!#REF!=13,2,IF('報告書（事業主控）記載用'!#REF!=15,3,IF('報告書（事業主控）記載用'!#REF!=17,4,"")))))</f>
        <v>#REF!</v>
      </c>
      <c r="E247" s="119" t="e">
        <f>'報告書（事業主控）記載用'!#REF!</f>
        <v>#REF!</v>
      </c>
      <c r="F247" s="119" t="e">
        <f>'報告書（事業主控）記載用'!#REF!</f>
        <v>#REF!</v>
      </c>
      <c r="G247" s="119" t="e">
        <f>IF(OR(LEFT(E247,2)="31",LEFT(E247,2)="34",LEFT(E247,2)="36",LEFT(E247,2)="37"),VLOOKUP(E247,労務比率2,'報告書（事業主控）記載用'!#REF!,FALSE),VLOOKUP(E247,労務比率,'報告書（事業主控）記載用'!#REF!,FALSE))</f>
        <v>#REF!</v>
      </c>
      <c r="H247" s="119" t="e">
        <f>IF(OR(LEFT(E247,2)="31",LEFT(E247,2)="34",LEFT(E247,2)="36",LEFT(E247,2)="37"),VLOOKUP(E247,労務比率2,'報告書（事業主控）記載用'!#REF!+1,FALSE),VLOOKUP(E247,労務比率,'報告書（事業主控）記載用'!#REF!+1,FALSE))</f>
        <v>#REF!</v>
      </c>
      <c r="I247" s="119" t="e">
        <f>'報告書（事業主控）記載用'!#REF!</f>
        <v>#REF!</v>
      </c>
      <c r="J247" s="119" t="e">
        <f>'報告書（事業主控）記載用'!#REF!</f>
        <v>#REF!</v>
      </c>
      <c r="K247" s="119" t="e">
        <f>'報告書（事業主控）記載用'!#REF!</f>
        <v>#REF!</v>
      </c>
      <c r="L247" s="119">
        <f t="shared" si="19"/>
        <v>0</v>
      </c>
      <c r="M247" s="119">
        <f t="shared" si="20"/>
        <v>0</v>
      </c>
      <c r="N247" s="119" t="e">
        <f t="shared" si="22"/>
        <v>#REF!</v>
      </c>
      <c r="O247" s="119" t="e">
        <f t="shared" si="21"/>
        <v>#REF!</v>
      </c>
      <c r="R247" s="119" t="e">
        <f>IF(AND(J247=0,C247&gt;=設定シート!E$101,C247&lt;=設定シート!G$101),1,0)</f>
        <v>#REF!</v>
      </c>
    </row>
    <row r="248" spans="1:18" ht="15" customHeight="1">
      <c r="B248" s="119">
        <v>8</v>
      </c>
      <c r="C248" s="119" t="e">
        <f>'報告書（事業主控）記載用'!#REF!</f>
        <v>#REF!</v>
      </c>
      <c r="D248" s="119" t="e">
        <f>IF(E248&lt;&gt;"31 水力発電施設、ずい道等新設事業","",IF('報告書（事業主控）記載用'!#REF!=11,1,IF('報告書（事業主控）記載用'!#REF!=13,2,IF('報告書（事業主控）記載用'!#REF!=15,3,IF('報告書（事業主控）記載用'!#REF!=17,4,"")))))</f>
        <v>#REF!</v>
      </c>
      <c r="E248" s="119" t="e">
        <f>'報告書（事業主控）記載用'!#REF!</f>
        <v>#REF!</v>
      </c>
      <c r="F248" s="119" t="e">
        <f>'報告書（事業主控）記載用'!#REF!</f>
        <v>#REF!</v>
      </c>
      <c r="G248" s="119" t="e">
        <f>IF(OR(LEFT(E248,2)="31",LEFT(E248,2)="34",LEFT(E248,2)="36",LEFT(E248,2)="37"),VLOOKUP(E248,労務比率2,'報告書（事業主控）記載用'!#REF!,FALSE),VLOOKUP(E248,労務比率,'報告書（事業主控）記載用'!#REF!,FALSE))</f>
        <v>#REF!</v>
      </c>
      <c r="H248" s="119" t="e">
        <f>IF(OR(LEFT(E248,2)="31",LEFT(E248,2)="34",LEFT(E248,2)="36",LEFT(E248,2)="37"),VLOOKUP(E248,労務比率2,'報告書（事業主控）記載用'!#REF!+1,FALSE),VLOOKUP(E248,労務比率,'報告書（事業主控）記載用'!#REF!+1,FALSE))</f>
        <v>#REF!</v>
      </c>
      <c r="I248" s="119" t="e">
        <f>'報告書（事業主控）記載用'!#REF!</f>
        <v>#REF!</v>
      </c>
      <c r="J248" s="119" t="e">
        <f>'報告書（事業主控）記載用'!#REF!</f>
        <v>#REF!</v>
      </c>
      <c r="K248" s="119" t="e">
        <f>'報告書（事業主控）記載用'!#REF!</f>
        <v>#REF!</v>
      </c>
      <c r="L248" s="119">
        <f t="shared" si="19"/>
        <v>0</v>
      </c>
      <c r="M248" s="119">
        <f t="shared" si="20"/>
        <v>0</v>
      </c>
      <c r="N248" s="119" t="e">
        <f t="shared" si="22"/>
        <v>#REF!</v>
      </c>
      <c r="O248" s="119" t="e">
        <f t="shared" si="21"/>
        <v>#REF!</v>
      </c>
      <c r="R248" s="119" t="e">
        <f>IF(AND(J248=0,C248&gt;=設定シート!E$101,C248&lt;=設定シート!G$101),1,0)</f>
        <v>#REF!</v>
      </c>
    </row>
    <row r="249" spans="1:18" ht="15" customHeight="1">
      <c r="B249" s="119">
        <v>9</v>
      </c>
      <c r="C249" s="119" t="e">
        <f>'報告書（事業主控）記載用'!#REF!</f>
        <v>#REF!</v>
      </c>
      <c r="D249" s="119" t="e">
        <f>IF(E249&lt;&gt;"31 水力発電施設、ずい道等新設事業","",IF('報告書（事業主控）記載用'!#REF!=11,1,IF('報告書（事業主控）記載用'!#REF!=13,2,IF('報告書（事業主控）記載用'!#REF!=15,3,IF('報告書（事業主控）記載用'!#REF!=17,4,"")))))</f>
        <v>#REF!</v>
      </c>
      <c r="E249" s="119" t="e">
        <f>'報告書（事業主控）記載用'!#REF!</f>
        <v>#REF!</v>
      </c>
      <c r="F249" s="119" t="e">
        <f>'報告書（事業主控）記載用'!#REF!</f>
        <v>#REF!</v>
      </c>
      <c r="G249" s="119" t="e">
        <f>IF(OR(LEFT(E249,2)="31",LEFT(E249,2)="34",LEFT(E249,2)="36",LEFT(E249,2)="37"),VLOOKUP(E249,労務比率2,'報告書（事業主控）記載用'!#REF!,FALSE),VLOOKUP(E249,労務比率,'報告書（事業主控）記載用'!#REF!,FALSE))</f>
        <v>#REF!</v>
      </c>
      <c r="H249" s="119" t="e">
        <f>IF(OR(LEFT(E249,2)="31",LEFT(E249,2)="34",LEFT(E249,2)="36",LEFT(E249,2)="37"),VLOOKUP(E249,労務比率2,'報告書（事業主控）記載用'!#REF!+1,FALSE),VLOOKUP(E249,労務比率,'報告書（事業主控）記載用'!#REF!+1,FALSE))</f>
        <v>#REF!</v>
      </c>
      <c r="I249" s="119" t="e">
        <f>'報告書（事業主控）記載用'!#REF!</f>
        <v>#REF!</v>
      </c>
      <c r="J249" s="119" t="e">
        <f>'報告書（事業主控）記載用'!#REF!</f>
        <v>#REF!</v>
      </c>
      <c r="K249" s="119" t="e">
        <f>'報告書（事業主控）記載用'!#REF!</f>
        <v>#REF!</v>
      </c>
      <c r="L249" s="119">
        <f t="shared" si="19"/>
        <v>0</v>
      </c>
      <c r="M249" s="119">
        <f t="shared" si="20"/>
        <v>0</v>
      </c>
      <c r="N249" s="119" t="e">
        <f t="shared" si="22"/>
        <v>#REF!</v>
      </c>
      <c r="O249" s="119" t="e">
        <f t="shared" si="21"/>
        <v>#REF!</v>
      </c>
      <c r="R249" s="119" t="e">
        <f>IF(AND(J249=0,C249&gt;=設定シート!E$101,C249&lt;=設定シート!G$101),1,0)</f>
        <v>#REF!</v>
      </c>
    </row>
    <row r="250" spans="1:18" ht="15" customHeight="1">
      <c r="A250" s="119">
        <v>22</v>
      </c>
      <c r="B250" s="119">
        <v>1</v>
      </c>
      <c r="C250" s="119" t="e">
        <f>'報告書（事業主控）記載用'!#REF!</f>
        <v>#REF!</v>
      </c>
      <c r="D250" s="119" t="e">
        <f>IF(E250&lt;&gt;"31 水力発電施設、ずい道等新設事業","",IF('報告書（事業主控）記載用'!#REF!=11,1,IF('報告書（事業主控）記載用'!#REF!=13,2,IF('報告書（事業主控）記載用'!#REF!=15,3,IF('報告書（事業主控）記載用'!#REF!=17,4,"")))))</f>
        <v>#REF!</v>
      </c>
      <c r="E250" s="119" t="e">
        <f>'報告書（事業主控）記載用'!#REF!</f>
        <v>#REF!</v>
      </c>
      <c r="F250" s="119" t="e">
        <f>'報告書（事業主控）記載用'!#REF!</f>
        <v>#REF!</v>
      </c>
      <c r="G250" s="119" t="e">
        <f>IF(OR(LEFT(E250,2)="31",LEFT(E250,2)="34",LEFT(E250,2)="36",LEFT(E250,2)="37"),VLOOKUP(E250,労務比率2,'報告書（事業主控）記載用'!#REF!,FALSE),VLOOKUP(E250,労務比率,'報告書（事業主控）記載用'!#REF!,FALSE))</f>
        <v>#REF!</v>
      </c>
      <c r="H250" s="119" t="e">
        <f>IF(OR(LEFT(E250,2)="31",LEFT(E250,2)="34",LEFT(E250,2)="36",LEFT(E250,2)="37"),VLOOKUP(E250,労務比率2,'報告書（事業主控）記載用'!#REF!+1,FALSE),VLOOKUP(E250,労務比率,'報告書（事業主控）記載用'!#REF!+1,FALSE))</f>
        <v>#REF!</v>
      </c>
      <c r="I250" s="119" t="e">
        <f>'報告書（事業主控）記載用'!#REF!</f>
        <v>#REF!</v>
      </c>
      <c r="J250" s="119" t="e">
        <f>'報告書（事業主控）記載用'!#REF!</f>
        <v>#REF!</v>
      </c>
      <c r="K250" s="119" t="e">
        <f>'報告書（事業主控）記載用'!#REF!</f>
        <v>#REF!</v>
      </c>
      <c r="L250" s="119">
        <f t="shared" si="19"/>
        <v>0</v>
      </c>
      <c r="M250" s="119">
        <f t="shared" si="20"/>
        <v>0</v>
      </c>
      <c r="N250" s="119" t="e">
        <f t="shared" si="22"/>
        <v>#REF!</v>
      </c>
      <c r="O250" s="119" t="e">
        <f t="shared" si="21"/>
        <v>#REF!</v>
      </c>
      <c r="P250" s="119">
        <f>INT(SUMIF(O250:O258,0,I250:I258)*105/108)</f>
        <v>0</v>
      </c>
      <c r="Q250" s="119">
        <f>INT(P250*IF(COUNTIF(R250:R258,1)=0,0,SUMIF(R250:R258,1,G250:G258)/COUNTIF(R250:R258,1))/100)</f>
        <v>0</v>
      </c>
      <c r="R250" s="119" t="e">
        <f>IF(AND(J250=0,C250&gt;=設定シート!E$101,C250&lt;=設定シート!G$101),1,0)</f>
        <v>#REF!</v>
      </c>
    </row>
    <row r="251" spans="1:18" ht="15" customHeight="1">
      <c r="B251" s="119">
        <v>2</v>
      </c>
      <c r="C251" s="119" t="e">
        <f>'報告書（事業主控）記載用'!#REF!</f>
        <v>#REF!</v>
      </c>
      <c r="D251" s="119" t="e">
        <f>IF(E251&lt;&gt;"31 水力発電施設、ずい道等新設事業","",IF('報告書（事業主控）記載用'!#REF!=11,1,IF('報告書（事業主控）記載用'!#REF!=13,2,IF('報告書（事業主控）記載用'!#REF!=15,3,IF('報告書（事業主控）記載用'!#REF!=17,4,"")))))</f>
        <v>#REF!</v>
      </c>
      <c r="E251" s="119" t="e">
        <f>'報告書（事業主控）記載用'!#REF!</f>
        <v>#REF!</v>
      </c>
      <c r="F251" s="119" t="e">
        <f>'報告書（事業主控）記載用'!#REF!</f>
        <v>#REF!</v>
      </c>
      <c r="G251" s="119" t="e">
        <f>IF(OR(LEFT(E251,2)="31",LEFT(E251,2)="34",LEFT(E251,2)="36",LEFT(E251,2)="37"),VLOOKUP(E251,労務比率2,'報告書（事業主控）記載用'!#REF!,FALSE),VLOOKUP(E251,労務比率,'報告書（事業主控）記載用'!#REF!,FALSE))</f>
        <v>#REF!</v>
      </c>
      <c r="H251" s="119" t="e">
        <f>IF(OR(LEFT(E251,2)="31",LEFT(E251,2)="34",LEFT(E251,2)="36",LEFT(E251,2)="37"),VLOOKUP(E251,労務比率2,'報告書（事業主控）記載用'!#REF!+1,FALSE),VLOOKUP(E251,労務比率,'報告書（事業主控）記載用'!#REF!+1,FALSE))</f>
        <v>#REF!</v>
      </c>
      <c r="I251" s="119" t="e">
        <f>'報告書（事業主控）記載用'!#REF!</f>
        <v>#REF!</v>
      </c>
      <c r="J251" s="119" t="e">
        <f>'報告書（事業主控）記載用'!#REF!</f>
        <v>#REF!</v>
      </c>
      <c r="K251" s="119" t="e">
        <f>'報告書（事業主控）記載用'!#REF!</f>
        <v>#REF!</v>
      </c>
      <c r="L251" s="119">
        <f t="shared" si="19"/>
        <v>0</v>
      </c>
      <c r="M251" s="119">
        <f t="shared" si="20"/>
        <v>0</v>
      </c>
      <c r="N251" s="119" t="e">
        <f t="shared" si="22"/>
        <v>#REF!</v>
      </c>
      <c r="O251" s="119" t="e">
        <f t="shared" si="21"/>
        <v>#REF!</v>
      </c>
      <c r="R251" s="119" t="e">
        <f>IF(AND(J251=0,C251&gt;=設定シート!E$101,C251&lt;=設定シート!G$101),1,0)</f>
        <v>#REF!</v>
      </c>
    </row>
    <row r="252" spans="1:18" ht="15" customHeight="1">
      <c r="B252" s="119">
        <v>3</v>
      </c>
      <c r="C252" s="119" t="e">
        <f>'報告書（事業主控）記載用'!#REF!</f>
        <v>#REF!</v>
      </c>
      <c r="D252" s="119" t="e">
        <f>IF(E252&lt;&gt;"31 水力発電施設、ずい道等新設事業","",IF('報告書（事業主控）記載用'!#REF!=11,1,IF('報告書（事業主控）記載用'!#REF!=13,2,IF('報告書（事業主控）記載用'!#REF!=15,3,IF('報告書（事業主控）記載用'!#REF!=17,4,"")))))</f>
        <v>#REF!</v>
      </c>
      <c r="E252" s="119" t="e">
        <f>'報告書（事業主控）記載用'!#REF!</f>
        <v>#REF!</v>
      </c>
      <c r="F252" s="119" t="e">
        <f>'報告書（事業主控）記載用'!#REF!</f>
        <v>#REF!</v>
      </c>
      <c r="G252" s="119" t="e">
        <f>IF(OR(LEFT(E252,2)="31",LEFT(E252,2)="34",LEFT(E252,2)="36",LEFT(E252,2)="37"),VLOOKUP(E252,労務比率2,'報告書（事業主控）記載用'!#REF!,FALSE),VLOOKUP(E252,労務比率,'報告書（事業主控）記載用'!#REF!,FALSE))</f>
        <v>#REF!</v>
      </c>
      <c r="H252" s="119" t="e">
        <f>IF(OR(LEFT(E252,2)="31",LEFT(E252,2)="34",LEFT(E252,2)="36",LEFT(E252,2)="37"),VLOOKUP(E252,労務比率2,'報告書（事業主控）記載用'!#REF!+1,FALSE),VLOOKUP(E252,労務比率,'報告書（事業主控）記載用'!#REF!+1,FALSE))</f>
        <v>#REF!</v>
      </c>
      <c r="I252" s="119" t="e">
        <f>'報告書（事業主控）記載用'!#REF!</f>
        <v>#REF!</v>
      </c>
      <c r="J252" s="119" t="e">
        <f>'報告書（事業主控）記載用'!#REF!</f>
        <v>#REF!</v>
      </c>
      <c r="K252" s="119" t="e">
        <f>'報告書（事業主控）記載用'!#REF!</f>
        <v>#REF!</v>
      </c>
      <c r="L252" s="119">
        <f t="shared" si="19"/>
        <v>0</v>
      </c>
      <c r="M252" s="119">
        <f t="shared" si="20"/>
        <v>0</v>
      </c>
      <c r="N252" s="119" t="e">
        <f t="shared" si="22"/>
        <v>#REF!</v>
      </c>
      <c r="O252" s="119" t="e">
        <f t="shared" si="21"/>
        <v>#REF!</v>
      </c>
      <c r="R252" s="119" t="e">
        <f>IF(AND(J252=0,C252&gt;=設定シート!E$101,C252&lt;=設定シート!G$101),1,0)</f>
        <v>#REF!</v>
      </c>
    </row>
    <row r="253" spans="1:18" ht="15" customHeight="1">
      <c r="B253" s="119">
        <v>4</v>
      </c>
      <c r="C253" s="119" t="e">
        <f>'報告書（事業主控）記載用'!#REF!</f>
        <v>#REF!</v>
      </c>
      <c r="D253" s="119" t="e">
        <f>IF(E253&lt;&gt;"31 水力発電施設、ずい道等新設事業","",IF('報告書（事業主控）記載用'!#REF!=11,1,IF('報告書（事業主控）記載用'!#REF!=13,2,IF('報告書（事業主控）記載用'!#REF!=15,3,IF('報告書（事業主控）記載用'!#REF!=17,4,"")))))</f>
        <v>#REF!</v>
      </c>
      <c r="E253" s="119" t="e">
        <f>'報告書（事業主控）記載用'!#REF!</f>
        <v>#REF!</v>
      </c>
      <c r="F253" s="119" t="e">
        <f>'報告書（事業主控）記載用'!#REF!</f>
        <v>#REF!</v>
      </c>
      <c r="G253" s="119" t="e">
        <f>IF(OR(LEFT(E253,2)="31",LEFT(E253,2)="34",LEFT(E253,2)="36",LEFT(E253,2)="37"),VLOOKUP(E253,労務比率2,'報告書（事業主控）記載用'!#REF!,FALSE),VLOOKUP(E253,労務比率,'報告書（事業主控）記載用'!#REF!,FALSE))</f>
        <v>#REF!</v>
      </c>
      <c r="H253" s="119" t="e">
        <f>IF(OR(LEFT(E253,2)="31",LEFT(E253,2)="34",LEFT(E253,2)="36",LEFT(E253,2)="37"),VLOOKUP(E253,労務比率2,'報告書（事業主控）記載用'!#REF!+1,FALSE),VLOOKUP(E253,労務比率,'報告書（事業主控）記載用'!#REF!+1,FALSE))</f>
        <v>#REF!</v>
      </c>
      <c r="I253" s="119" t="e">
        <f>'報告書（事業主控）記載用'!#REF!</f>
        <v>#REF!</v>
      </c>
      <c r="J253" s="119" t="e">
        <f>'報告書（事業主控）記載用'!#REF!</f>
        <v>#REF!</v>
      </c>
      <c r="K253" s="119" t="e">
        <f>'報告書（事業主控）記載用'!#REF!</f>
        <v>#REF!</v>
      </c>
      <c r="L253" s="119">
        <f t="shared" si="19"/>
        <v>0</v>
      </c>
      <c r="M253" s="119">
        <f t="shared" si="20"/>
        <v>0</v>
      </c>
      <c r="N253" s="119" t="e">
        <f t="shared" si="22"/>
        <v>#REF!</v>
      </c>
      <c r="O253" s="119" t="e">
        <f t="shared" si="21"/>
        <v>#REF!</v>
      </c>
      <c r="R253" s="119" t="e">
        <f>IF(AND(J253=0,C253&gt;=設定シート!E$101,C253&lt;=設定シート!G$101),1,0)</f>
        <v>#REF!</v>
      </c>
    </row>
    <row r="254" spans="1:18" ht="15" customHeight="1">
      <c r="B254" s="119">
        <v>5</v>
      </c>
      <c r="C254" s="119" t="e">
        <f>'報告書（事業主控）記載用'!#REF!</f>
        <v>#REF!</v>
      </c>
      <c r="D254" s="119" t="e">
        <f>IF(E254&lt;&gt;"31 水力発電施設、ずい道等新設事業","",IF('報告書（事業主控）記載用'!#REF!=11,1,IF('報告書（事業主控）記載用'!#REF!=13,2,IF('報告書（事業主控）記載用'!#REF!=15,3,IF('報告書（事業主控）記載用'!#REF!=17,4,"")))))</f>
        <v>#REF!</v>
      </c>
      <c r="E254" s="119" t="e">
        <f>'報告書（事業主控）記載用'!#REF!</f>
        <v>#REF!</v>
      </c>
      <c r="F254" s="119" t="e">
        <f>'報告書（事業主控）記載用'!#REF!</f>
        <v>#REF!</v>
      </c>
      <c r="G254" s="119" t="e">
        <f>IF(OR(LEFT(E254,2)="31",LEFT(E254,2)="34",LEFT(E254,2)="36",LEFT(E254,2)="37"),VLOOKUP(E254,労務比率2,'報告書（事業主控）記載用'!#REF!,FALSE),VLOOKUP(E254,労務比率,'報告書（事業主控）記載用'!#REF!,FALSE))</f>
        <v>#REF!</v>
      </c>
      <c r="H254" s="119" t="e">
        <f>IF(OR(LEFT(E254,2)="31",LEFT(E254,2)="34",LEFT(E254,2)="36",LEFT(E254,2)="37"),VLOOKUP(E254,労務比率2,'報告書（事業主控）記載用'!#REF!+1,FALSE),VLOOKUP(E254,労務比率,'報告書（事業主控）記載用'!#REF!+1,FALSE))</f>
        <v>#REF!</v>
      </c>
      <c r="I254" s="119" t="e">
        <f>'報告書（事業主控）記載用'!#REF!</f>
        <v>#REF!</v>
      </c>
      <c r="J254" s="119" t="e">
        <f>'報告書（事業主控）記載用'!#REF!</f>
        <v>#REF!</v>
      </c>
      <c r="K254" s="119" t="e">
        <f>'報告書（事業主控）記載用'!#REF!</f>
        <v>#REF!</v>
      </c>
      <c r="L254" s="119">
        <f t="shared" si="19"/>
        <v>0</v>
      </c>
      <c r="M254" s="119">
        <f t="shared" si="20"/>
        <v>0</v>
      </c>
      <c r="N254" s="119" t="e">
        <f t="shared" si="22"/>
        <v>#REF!</v>
      </c>
      <c r="O254" s="119" t="e">
        <f t="shared" si="21"/>
        <v>#REF!</v>
      </c>
      <c r="R254" s="119" t="e">
        <f>IF(AND(J254=0,C254&gt;=設定シート!E$101,C254&lt;=設定シート!G$101),1,0)</f>
        <v>#REF!</v>
      </c>
    </row>
    <row r="255" spans="1:18" ht="15" customHeight="1">
      <c r="B255" s="119">
        <v>6</v>
      </c>
      <c r="C255" s="119" t="e">
        <f>'報告書（事業主控）記載用'!#REF!</f>
        <v>#REF!</v>
      </c>
      <c r="D255" s="119" t="e">
        <f>IF(E255&lt;&gt;"31 水力発電施設、ずい道等新設事業","",IF('報告書（事業主控）記載用'!#REF!=11,1,IF('報告書（事業主控）記載用'!#REF!=13,2,IF('報告書（事業主控）記載用'!#REF!=15,3,IF('報告書（事業主控）記載用'!#REF!=17,4,"")))))</f>
        <v>#REF!</v>
      </c>
      <c r="E255" s="119" t="e">
        <f>'報告書（事業主控）記載用'!#REF!</f>
        <v>#REF!</v>
      </c>
      <c r="F255" s="119" t="e">
        <f>'報告書（事業主控）記載用'!#REF!</f>
        <v>#REF!</v>
      </c>
      <c r="G255" s="119" t="e">
        <f>IF(OR(LEFT(E255,2)="31",LEFT(E255,2)="34",LEFT(E255,2)="36",LEFT(E255,2)="37"),VLOOKUP(E255,労務比率2,'報告書（事業主控）記載用'!#REF!,FALSE),VLOOKUP(E255,労務比率,'報告書（事業主控）記載用'!#REF!,FALSE))</f>
        <v>#REF!</v>
      </c>
      <c r="H255" s="119" t="e">
        <f>IF(OR(LEFT(E255,2)="31",LEFT(E255,2)="34",LEFT(E255,2)="36",LEFT(E255,2)="37"),VLOOKUP(E255,労務比率2,'報告書（事業主控）記載用'!#REF!+1,FALSE),VLOOKUP(E255,労務比率,'報告書（事業主控）記載用'!#REF!+1,FALSE))</f>
        <v>#REF!</v>
      </c>
      <c r="I255" s="119" t="e">
        <f>'報告書（事業主控）記載用'!#REF!</f>
        <v>#REF!</v>
      </c>
      <c r="J255" s="119" t="e">
        <f>'報告書（事業主控）記載用'!#REF!</f>
        <v>#REF!</v>
      </c>
      <c r="K255" s="119" t="e">
        <f>'報告書（事業主控）記載用'!#REF!</f>
        <v>#REF!</v>
      </c>
      <c r="L255" s="119">
        <f t="shared" si="19"/>
        <v>0</v>
      </c>
      <c r="M255" s="119">
        <f t="shared" si="20"/>
        <v>0</v>
      </c>
      <c r="N255" s="119" t="e">
        <f t="shared" si="22"/>
        <v>#REF!</v>
      </c>
      <c r="O255" s="119" t="e">
        <f t="shared" si="21"/>
        <v>#REF!</v>
      </c>
      <c r="R255" s="119" t="e">
        <f>IF(AND(J255=0,C255&gt;=設定シート!E$101,C255&lt;=設定シート!G$101),1,0)</f>
        <v>#REF!</v>
      </c>
    </row>
    <row r="256" spans="1:18" ht="15" customHeight="1">
      <c r="B256" s="119">
        <v>7</v>
      </c>
      <c r="C256" s="119" t="e">
        <f>'報告書（事業主控）記載用'!#REF!</f>
        <v>#REF!</v>
      </c>
      <c r="D256" s="119" t="e">
        <f>IF(E256&lt;&gt;"31 水力発電施設、ずい道等新設事業","",IF('報告書（事業主控）記載用'!#REF!=11,1,IF('報告書（事業主控）記載用'!#REF!=13,2,IF('報告書（事業主控）記載用'!#REF!=15,3,IF('報告書（事業主控）記載用'!#REF!=17,4,"")))))</f>
        <v>#REF!</v>
      </c>
      <c r="E256" s="119" t="e">
        <f>'報告書（事業主控）記載用'!#REF!</f>
        <v>#REF!</v>
      </c>
      <c r="F256" s="119" t="e">
        <f>'報告書（事業主控）記載用'!#REF!</f>
        <v>#REF!</v>
      </c>
      <c r="G256" s="119" t="e">
        <f>IF(OR(LEFT(E256,2)="31",LEFT(E256,2)="34",LEFT(E256,2)="36",LEFT(E256,2)="37"),VLOOKUP(E256,労務比率2,'報告書（事業主控）記載用'!#REF!,FALSE),VLOOKUP(E256,労務比率,'報告書（事業主控）記載用'!#REF!,FALSE))</f>
        <v>#REF!</v>
      </c>
      <c r="H256" s="119" t="e">
        <f>IF(OR(LEFT(E256,2)="31",LEFT(E256,2)="34",LEFT(E256,2)="36",LEFT(E256,2)="37"),VLOOKUP(E256,労務比率2,'報告書（事業主控）記載用'!#REF!+1,FALSE),VLOOKUP(E256,労務比率,'報告書（事業主控）記載用'!#REF!+1,FALSE))</f>
        <v>#REF!</v>
      </c>
      <c r="I256" s="119" t="e">
        <f>'報告書（事業主控）記載用'!#REF!</f>
        <v>#REF!</v>
      </c>
      <c r="J256" s="119" t="e">
        <f>'報告書（事業主控）記載用'!#REF!</f>
        <v>#REF!</v>
      </c>
      <c r="K256" s="119" t="e">
        <f>'報告書（事業主控）記載用'!#REF!</f>
        <v>#REF!</v>
      </c>
      <c r="L256" s="119">
        <f t="shared" si="19"/>
        <v>0</v>
      </c>
      <c r="M256" s="119">
        <f t="shared" si="20"/>
        <v>0</v>
      </c>
      <c r="N256" s="119" t="e">
        <f t="shared" si="22"/>
        <v>#REF!</v>
      </c>
      <c r="O256" s="119" t="e">
        <f t="shared" si="21"/>
        <v>#REF!</v>
      </c>
      <c r="R256" s="119" t="e">
        <f>IF(AND(J256=0,C256&gt;=設定シート!E$101,C256&lt;=設定シート!G$101),1,0)</f>
        <v>#REF!</v>
      </c>
    </row>
    <row r="257" spans="1:18" ht="15" customHeight="1">
      <c r="B257" s="119">
        <v>8</v>
      </c>
      <c r="C257" s="119" t="e">
        <f>'報告書（事業主控）記載用'!#REF!</f>
        <v>#REF!</v>
      </c>
      <c r="D257" s="119" t="e">
        <f>IF(E257&lt;&gt;"31 水力発電施設、ずい道等新設事業","",IF('報告書（事業主控）記載用'!#REF!=11,1,IF('報告書（事業主控）記載用'!#REF!=13,2,IF('報告書（事業主控）記載用'!#REF!=15,3,IF('報告書（事業主控）記載用'!#REF!=17,4,"")))))</f>
        <v>#REF!</v>
      </c>
      <c r="E257" s="119" t="e">
        <f>'報告書（事業主控）記載用'!#REF!</f>
        <v>#REF!</v>
      </c>
      <c r="F257" s="119" t="e">
        <f>'報告書（事業主控）記載用'!#REF!</f>
        <v>#REF!</v>
      </c>
      <c r="G257" s="119" t="e">
        <f>IF(OR(LEFT(E257,2)="31",LEFT(E257,2)="34",LEFT(E257,2)="36",LEFT(E257,2)="37"),VLOOKUP(E257,労務比率2,'報告書（事業主控）記載用'!#REF!,FALSE),VLOOKUP(E257,労務比率,'報告書（事業主控）記載用'!#REF!,FALSE))</f>
        <v>#REF!</v>
      </c>
      <c r="H257" s="119" t="e">
        <f>IF(OR(LEFT(E257,2)="31",LEFT(E257,2)="34",LEFT(E257,2)="36",LEFT(E257,2)="37"),VLOOKUP(E257,労務比率2,'報告書（事業主控）記載用'!#REF!+1,FALSE),VLOOKUP(E257,労務比率,'報告書（事業主控）記載用'!#REF!+1,FALSE))</f>
        <v>#REF!</v>
      </c>
      <c r="I257" s="119" t="e">
        <f>'報告書（事業主控）記載用'!#REF!</f>
        <v>#REF!</v>
      </c>
      <c r="J257" s="119" t="e">
        <f>'報告書（事業主控）記載用'!#REF!</f>
        <v>#REF!</v>
      </c>
      <c r="K257" s="119" t="e">
        <f>'報告書（事業主控）記載用'!#REF!</f>
        <v>#REF!</v>
      </c>
      <c r="L257" s="119">
        <f t="shared" ref="L257:L320" si="23">IF(ISERROR(INT((ROUNDDOWN(I257*G257/100,0)+K257)/1000)),0,INT((ROUNDDOWN(I257*G257/100,0)+K257)/1000))</f>
        <v>0</v>
      </c>
      <c r="M257" s="119">
        <f t="shared" ref="M257:M320" si="24">IF(ISERROR(L257*H257),0,L257*H257)</f>
        <v>0</v>
      </c>
      <c r="N257" s="119" t="e">
        <f t="shared" si="22"/>
        <v>#REF!</v>
      </c>
      <c r="O257" s="119" t="e">
        <f t="shared" ref="O257:O320" si="25">IF(I257=N257,IF(ISERROR(ROUNDDOWN(I257*G257/100,0)+K257),0,ROUNDDOWN(I257*G257/100,0)+K257),0)</f>
        <v>#REF!</v>
      </c>
      <c r="R257" s="119" t="e">
        <f>IF(AND(J257=0,C257&gt;=設定シート!E$101,C257&lt;=設定シート!G$101),1,0)</f>
        <v>#REF!</v>
      </c>
    </row>
    <row r="258" spans="1:18" ht="15" customHeight="1">
      <c r="B258" s="119">
        <v>9</v>
      </c>
      <c r="C258" s="119" t="e">
        <f>'報告書（事業主控）記載用'!#REF!</f>
        <v>#REF!</v>
      </c>
      <c r="D258" s="119" t="e">
        <f>IF(E258&lt;&gt;"31 水力発電施設、ずい道等新設事業","",IF('報告書（事業主控）記載用'!#REF!=11,1,IF('報告書（事業主控）記載用'!#REF!=13,2,IF('報告書（事業主控）記載用'!#REF!=15,3,IF('報告書（事業主控）記載用'!#REF!=17,4,"")))))</f>
        <v>#REF!</v>
      </c>
      <c r="E258" s="119" t="e">
        <f>'報告書（事業主控）記載用'!#REF!</f>
        <v>#REF!</v>
      </c>
      <c r="F258" s="119" t="e">
        <f>'報告書（事業主控）記載用'!#REF!</f>
        <v>#REF!</v>
      </c>
      <c r="G258" s="119" t="e">
        <f>IF(OR(LEFT(E258,2)="31",LEFT(E258,2)="34",LEFT(E258,2)="36",LEFT(E258,2)="37"),VLOOKUP(E258,労務比率2,'報告書（事業主控）記載用'!#REF!,FALSE),VLOOKUP(E258,労務比率,'報告書（事業主控）記載用'!#REF!,FALSE))</f>
        <v>#REF!</v>
      </c>
      <c r="H258" s="119" t="e">
        <f>IF(OR(LEFT(E258,2)="31",LEFT(E258,2)="34",LEFT(E258,2)="36",LEFT(E258,2)="37"),VLOOKUP(E258,労務比率2,'報告書（事業主控）記載用'!#REF!+1,FALSE),VLOOKUP(E258,労務比率,'報告書（事業主控）記載用'!#REF!+1,FALSE))</f>
        <v>#REF!</v>
      </c>
      <c r="I258" s="119" t="e">
        <f>'報告書（事業主控）記載用'!#REF!</f>
        <v>#REF!</v>
      </c>
      <c r="J258" s="119" t="e">
        <f>'報告書（事業主控）記載用'!#REF!</f>
        <v>#REF!</v>
      </c>
      <c r="K258" s="119" t="e">
        <f>'報告書（事業主控）記載用'!#REF!</f>
        <v>#REF!</v>
      </c>
      <c r="L258" s="119">
        <f t="shared" si="23"/>
        <v>0</v>
      </c>
      <c r="M258" s="119">
        <f t="shared" si="24"/>
        <v>0</v>
      </c>
      <c r="N258" s="119" t="e">
        <f t="shared" ref="N258:N321" si="26">IF(R258=1,0,I258)</f>
        <v>#REF!</v>
      </c>
      <c r="O258" s="119" t="e">
        <f t="shared" si="25"/>
        <v>#REF!</v>
      </c>
      <c r="R258" s="119" t="e">
        <f>IF(AND(J258=0,C258&gt;=設定シート!E$101,C258&lt;=設定シート!G$101),1,0)</f>
        <v>#REF!</v>
      </c>
    </row>
    <row r="259" spans="1:18" ht="15" customHeight="1">
      <c r="A259" s="119">
        <v>23</v>
      </c>
      <c r="B259" s="119">
        <v>1</v>
      </c>
      <c r="C259" s="119" t="e">
        <f>'報告書（事業主控）記載用'!#REF!</f>
        <v>#REF!</v>
      </c>
      <c r="D259" s="119" t="e">
        <f>IF(E259&lt;&gt;"31 水力発電施設、ずい道等新設事業","",IF('報告書（事業主控）記載用'!#REF!=11,1,IF('報告書（事業主控）記載用'!#REF!=13,2,IF('報告書（事業主控）記載用'!#REF!=15,3,IF('報告書（事業主控）記載用'!#REF!=17,4,"")))))</f>
        <v>#REF!</v>
      </c>
      <c r="E259" s="119" t="e">
        <f>'報告書（事業主控）記載用'!#REF!</f>
        <v>#REF!</v>
      </c>
      <c r="F259" s="119" t="e">
        <f>'報告書（事業主控）記載用'!#REF!</f>
        <v>#REF!</v>
      </c>
      <c r="G259" s="119" t="e">
        <f>IF(OR(LEFT(E259,2)="31",LEFT(E259,2)="34",LEFT(E259,2)="36",LEFT(E259,2)="37"),VLOOKUP(E259,労務比率2,'報告書（事業主控）記載用'!#REF!,FALSE),VLOOKUP(E259,労務比率,'報告書（事業主控）記載用'!#REF!,FALSE))</f>
        <v>#REF!</v>
      </c>
      <c r="H259" s="119" t="e">
        <f>IF(OR(LEFT(E259,2)="31",LEFT(E259,2)="34",LEFT(E259,2)="36",LEFT(E259,2)="37"),VLOOKUP(E259,労務比率2,'報告書（事業主控）記載用'!#REF!+1,FALSE),VLOOKUP(E259,労務比率,'報告書（事業主控）記載用'!#REF!+1,FALSE))</f>
        <v>#REF!</v>
      </c>
      <c r="I259" s="119" t="e">
        <f>'報告書（事業主控）記載用'!#REF!</f>
        <v>#REF!</v>
      </c>
      <c r="J259" s="119" t="e">
        <f>'報告書（事業主控）記載用'!#REF!</f>
        <v>#REF!</v>
      </c>
      <c r="K259" s="119" t="e">
        <f>'報告書（事業主控）記載用'!#REF!</f>
        <v>#REF!</v>
      </c>
      <c r="L259" s="119">
        <f t="shared" si="23"/>
        <v>0</v>
      </c>
      <c r="M259" s="119">
        <f t="shared" si="24"/>
        <v>0</v>
      </c>
      <c r="N259" s="119" t="e">
        <f t="shared" si="26"/>
        <v>#REF!</v>
      </c>
      <c r="O259" s="119" t="e">
        <f t="shared" si="25"/>
        <v>#REF!</v>
      </c>
      <c r="P259" s="119">
        <f>INT(SUMIF(O259:O267,0,I259:I267)*105/108)</f>
        <v>0</v>
      </c>
      <c r="Q259" s="119">
        <f>INT(P259*IF(COUNTIF(R259:R267,1)=0,0,SUMIF(R259:R267,1,G259:G267)/COUNTIF(R259:R267,1))/100)</f>
        <v>0</v>
      </c>
      <c r="R259" s="119" t="e">
        <f>IF(AND(J259=0,C259&gt;=設定シート!E$101,C259&lt;=設定シート!G$101),1,0)</f>
        <v>#REF!</v>
      </c>
    </row>
    <row r="260" spans="1:18" ht="15" customHeight="1">
      <c r="B260" s="119">
        <v>2</v>
      </c>
      <c r="C260" s="119" t="e">
        <f>'報告書（事業主控）記載用'!#REF!</f>
        <v>#REF!</v>
      </c>
      <c r="D260" s="119" t="e">
        <f>IF(E260&lt;&gt;"31 水力発電施設、ずい道等新設事業","",IF('報告書（事業主控）記載用'!#REF!=11,1,IF('報告書（事業主控）記載用'!#REF!=13,2,IF('報告書（事業主控）記載用'!#REF!=15,3,IF('報告書（事業主控）記載用'!#REF!=17,4,"")))))</f>
        <v>#REF!</v>
      </c>
      <c r="E260" s="119" t="e">
        <f>'報告書（事業主控）記載用'!#REF!</f>
        <v>#REF!</v>
      </c>
      <c r="F260" s="119" t="e">
        <f>'報告書（事業主控）記載用'!#REF!</f>
        <v>#REF!</v>
      </c>
      <c r="G260" s="119" t="e">
        <f>IF(OR(LEFT(E260,2)="31",LEFT(E260,2)="34",LEFT(E260,2)="36",LEFT(E260,2)="37"),VLOOKUP(E260,労務比率2,'報告書（事業主控）記載用'!#REF!,FALSE),VLOOKUP(E260,労務比率,'報告書（事業主控）記載用'!#REF!,FALSE))</f>
        <v>#REF!</v>
      </c>
      <c r="H260" s="119" t="e">
        <f>IF(OR(LEFT(E260,2)="31",LEFT(E260,2)="34",LEFT(E260,2)="36",LEFT(E260,2)="37"),VLOOKUP(E260,労務比率2,'報告書（事業主控）記載用'!#REF!+1,FALSE),VLOOKUP(E260,労務比率,'報告書（事業主控）記載用'!#REF!+1,FALSE))</f>
        <v>#REF!</v>
      </c>
      <c r="I260" s="119" t="e">
        <f>'報告書（事業主控）記載用'!#REF!</f>
        <v>#REF!</v>
      </c>
      <c r="J260" s="119" t="e">
        <f>'報告書（事業主控）記載用'!#REF!</f>
        <v>#REF!</v>
      </c>
      <c r="K260" s="119" t="e">
        <f>'報告書（事業主控）記載用'!#REF!</f>
        <v>#REF!</v>
      </c>
      <c r="L260" s="119">
        <f t="shared" si="23"/>
        <v>0</v>
      </c>
      <c r="M260" s="119">
        <f t="shared" si="24"/>
        <v>0</v>
      </c>
      <c r="N260" s="119" t="e">
        <f t="shared" si="26"/>
        <v>#REF!</v>
      </c>
      <c r="O260" s="119" t="e">
        <f t="shared" si="25"/>
        <v>#REF!</v>
      </c>
      <c r="R260" s="119" t="e">
        <f>IF(AND(J260=0,C260&gt;=設定シート!E$101,C260&lt;=設定シート!G$101),1,0)</f>
        <v>#REF!</v>
      </c>
    </row>
    <row r="261" spans="1:18" ht="15" customHeight="1">
      <c r="B261" s="119">
        <v>3</v>
      </c>
      <c r="C261" s="119" t="e">
        <f>'報告書（事業主控）記載用'!#REF!</f>
        <v>#REF!</v>
      </c>
      <c r="D261" s="119" t="e">
        <f>IF(E261&lt;&gt;"31 水力発電施設、ずい道等新設事業","",IF('報告書（事業主控）記載用'!#REF!=11,1,IF('報告書（事業主控）記載用'!#REF!=13,2,IF('報告書（事業主控）記載用'!#REF!=15,3,IF('報告書（事業主控）記載用'!#REF!=17,4,"")))))</f>
        <v>#REF!</v>
      </c>
      <c r="E261" s="119" t="e">
        <f>'報告書（事業主控）記載用'!#REF!</f>
        <v>#REF!</v>
      </c>
      <c r="F261" s="119" t="e">
        <f>'報告書（事業主控）記載用'!#REF!</f>
        <v>#REF!</v>
      </c>
      <c r="G261" s="119" t="e">
        <f>IF(OR(LEFT(E261,2)="31",LEFT(E261,2)="34",LEFT(E261,2)="36",LEFT(E261,2)="37"),VLOOKUP(E261,労務比率2,'報告書（事業主控）記載用'!#REF!,FALSE),VLOOKUP(E261,労務比率,'報告書（事業主控）記載用'!#REF!,FALSE))</f>
        <v>#REF!</v>
      </c>
      <c r="H261" s="119" t="e">
        <f>IF(OR(LEFT(E261,2)="31",LEFT(E261,2)="34",LEFT(E261,2)="36",LEFT(E261,2)="37"),VLOOKUP(E261,労務比率2,'報告書（事業主控）記載用'!#REF!+1,FALSE),VLOOKUP(E261,労務比率,'報告書（事業主控）記載用'!#REF!+1,FALSE))</f>
        <v>#REF!</v>
      </c>
      <c r="I261" s="119" t="e">
        <f>'報告書（事業主控）記載用'!#REF!</f>
        <v>#REF!</v>
      </c>
      <c r="J261" s="119" t="e">
        <f>'報告書（事業主控）記載用'!#REF!</f>
        <v>#REF!</v>
      </c>
      <c r="K261" s="119" t="e">
        <f>'報告書（事業主控）記載用'!#REF!</f>
        <v>#REF!</v>
      </c>
      <c r="L261" s="119">
        <f t="shared" si="23"/>
        <v>0</v>
      </c>
      <c r="M261" s="119">
        <f t="shared" si="24"/>
        <v>0</v>
      </c>
      <c r="N261" s="119" t="e">
        <f t="shared" si="26"/>
        <v>#REF!</v>
      </c>
      <c r="O261" s="119" t="e">
        <f t="shared" si="25"/>
        <v>#REF!</v>
      </c>
      <c r="R261" s="119" t="e">
        <f>IF(AND(J261=0,C261&gt;=設定シート!E$101,C261&lt;=設定シート!G$101),1,0)</f>
        <v>#REF!</v>
      </c>
    </row>
    <row r="262" spans="1:18" ht="15" customHeight="1">
      <c r="B262" s="119">
        <v>4</v>
      </c>
      <c r="C262" s="119" t="e">
        <f>'報告書（事業主控）記載用'!#REF!</f>
        <v>#REF!</v>
      </c>
      <c r="D262" s="119" t="e">
        <f>IF(E262&lt;&gt;"31 水力発電施設、ずい道等新設事業","",IF('報告書（事業主控）記載用'!#REF!=11,1,IF('報告書（事業主控）記載用'!#REF!=13,2,IF('報告書（事業主控）記載用'!#REF!=15,3,IF('報告書（事業主控）記載用'!#REF!=17,4,"")))))</f>
        <v>#REF!</v>
      </c>
      <c r="E262" s="119" t="e">
        <f>'報告書（事業主控）記載用'!#REF!</f>
        <v>#REF!</v>
      </c>
      <c r="F262" s="119" t="e">
        <f>'報告書（事業主控）記載用'!#REF!</f>
        <v>#REF!</v>
      </c>
      <c r="G262" s="119" t="e">
        <f>IF(OR(LEFT(E262,2)="31",LEFT(E262,2)="34",LEFT(E262,2)="36",LEFT(E262,2)="37"),VLOOKUP(E262,労務比率2,'報告書（事業主控）記載用'!#REF!,FALSE),VLOOKUP(E262,労務比率,'報告書（事業主控）記載用'!#REF!,FALSE))</f>
        <v>#REF!</v>
      </c>
      <c r="H262" s="119" t="e">
        <f>IF(OR(LEFT(E262,2)="31",LEFT(E262,2)="34",LEFT(E262,2)="36",LEFT(E262,2)="37"),VLOOKUP(E262,労務比率2,'報告書（事業主控）記載用'!#REF!+1,FALSE),VLOOKUP(E262,労務比率,'報告書（事業主控）記載用'!#REF!+1,FALSE))</f>
        <v>#REF!</v>
      </c>
      <c r="I262" s="119" t="e">
        <f>'報告書（事業主控）記載用'!#REF!</f>
        <v>#REF!</v>
      </c>
      <c r="J262" s="119" t="e">
        <f>'報告書（事業主控）記載用'!#REF!</f>
        <v>#REF!</v>
      </c>
      <c r="K262" s="119" t="e">
        <f>'報告書（事業主控）記載用'!#REF!</f>
        <v>#REF!</v>
      </c>
      <c r="L262" s="119">
        <f t="shared" si="23"/>
        <v>0</v>
      </c>
      <c r="M262" s="119">
        <f t="shared" si="24"/>
        <v>0</v>
      </c>
      <c r="N262" s="119" t="e">
        <f t="shared" si="26"/>
        <v>#REF!</v>
      </c>
      <c r="O262" s="119" t="e">
        <f t="shared" si="25"/>
        <v>#REF!</v>
      </c>
      <c r="R262" s="119" t="e">
        <f>IF(AND(J262=0,C262&gt;=設定シート!E$101,C262&lt;=設定シート!G$101),1,0)</f>
        <v>#REF!</v>
      </c>
    </row>
    <row r="263" spans="1:18" ht="15" customHeight="1">
      <c r="B263" s="119">
        <v>5</v>
      </c>
      <c r="C263" s="119" t="e">
        <f>'報告書（事業主控）記載用'!#REF!</f>
        <v>#REF!</v>
      </c>
      <c r="D263" s="119" t="e">
        <f>IF(E263&lt;&gt;"31 水力発電施設、ずい道等新設事業","",IF('報告書（事業主控）記載用'!#REF!=11,1,IF('報告書（事業主控）記載用'!#REF!=13,2,IF('報告書（事業主控）記載用'!#REF!=15,3,IF('報告書（事業主控）記載用'!#REF!=17,4,"")))))</f>
        <v>#REF!</v>
      </c>
      <c r="E263" s="119" t="e">
        <f>'報告書（事業主控）記載用'!#REF!</f>
        <v>#REF!</v>
      </c>
      <c r="F263" s="119" t="e">
        <f>'報告書（事業主控）記載用'!#REF!</f>
        <v>#REF!</v>
      </c>
      <c r="G263" s="119" t="e">
        <f>IF(OR(LEFT(E263,2)="31",LEFT(E263,2)="34",LEFT(E263,2)="36",LEFT(E263,2)="37"),VLOOKUP(E263,労務比率2,'報告書（事業主控）記載用'!#REF!,FALSE),VLOOKUP(E263,労務比率,'報告書（事業主控）記載用'!#REF!,FALSE))</f>
        <v>#REF!</v>
      </c>
      <c r="H263" s="119" t="e">
        <f>IF(OR(LEFT(E263,2)="31",LEFT(E263,2)="34",LEFT(E263,2)="36",LEFT(E263,2)="37"),VLOOKUP(E263,労務比率2,'報告書（事業主控）記載用'!#REF!+1,FALSE),VLOOKUP(E263,労務比率,'報告書（事業主控）記載用'!#REF!+1,FALSE))</f>
        <v>#REF!</v>
      </c>
      <c r="I263" s="119" t="e">
        <f>'報告書（事業主控）記載用'!#REF!</f>
        <v>#REF!</v>
      </c>
      <c r="J263" s="119" t="e">
        <f>'報告書（事業主控）記載用'!#REF!</f>
        <v>#REF!</v>
      </c>
      <c r="K263" s="119" t="e">
        <f>'報告書（事業主控）記載用'!#REF!</f>
        <v>#REF!</v>
      </c>
      <c r="L263" s="119">
        <f t="shared" si="23"/>
        <v>0</v>
      </c>
      <c r="M263" s="119">
        <f t="shared" si="24"/>
        <v>0</v>
      </c>
      <c r="N263" s="119" t="e">
        <f t="shared" si="26"/>
        <v>#REF!</v>
      </c>
      <c r="O263" s="119" t="e">
        <f t="shared" si="25"/>
        <v>#REF!</v>
      </c>
      <c r="R263" s="119" t="e">
        <f>IF(AND(J263=0,C263&gt;=設定シート!E$101,C263&lt;=設定シート!G$101),1,0)</f>
        <v>#REF!</v>
      </c>
    </row>
    <row r="264" spans="1:18" ht="15" customHeight="1">
      <c r="B264" s="119">
        <v>6</v>
      </c>
      <c r="C264" s="119" t="e">
        <f>'報告書（事業主控）記載用'!#REF!</f>
        <v>#REF!</v>
      </c>
      <c r="D264" s="119" t="e">
        <f>IF(E264&lt;&gt;"31 水力発電施設、ずい道等新設事業","",IF('報告書（事業主控）記載用'!#REF!=11,1,IF('報告書（事業主控）記載用'!#REF!=13,2,IF('報告書（事業主控）記載用'!#REF!=15,3,IF('報告書（事業主控）記載用'!#REF!=17,4,"")))))</f>
        <v>#REF!</v>
      </c>
      <c r="E264" s="119" t="e">
        <f>'報告書（事業主控）記載用'!#REF!</f>
        <v>#REF!</v>
      </c>
      <c r="F264" s="119" t="e">
        <f>'報告書（事業主控）記載用'!#REF!</f>
        <v>#REF!</v>
      </c>
      <c r="G264" s="119" t="e">
        <f>IF(OR(LEFT(E264,2)="31",LEFT(E264,2)="34",LEFT(E264,2)="36",LEFT(E264,2)="37"),VLOOKUP(E264,労務比率2,'報告書（事業主控）記載用'!#REF!,FALSE),VLOOKUP(E264,労務比率,'報告書（事業主控）記載用'!#REF!,FALSE))</f>
        <v>#REF!</v>
      </c>
      <c r="H264" s="119" t="e">
        <f>IF(OR(LEFT(E264,2)="31",LEFT(E264,2)="34",LEFT(E264,2)="36",LEFT(E264,2)="37"),VLOOKUP(E264,労務比率2,'報告書（事業主控）記載用'!#REF!+1,FALSE),VLOOKUP(E264,労務比率,'報告書（事業主控）記載用'!#REF!+1,FALSE))</f>
        <v>#REF!</v>
      </c>
      <c r="I264" s="119" t="e">
        <f>'報告書（事業主控）記載用'!#REF!</f>
        <v>#REF!</v>
      </c>
      <c r="J264" s="119" t="e">
        <f>'報告書（事業主控）記載用'!#REF!</f>
        <v>#REF!</v>
      </c>
      <c r="K264" s="119" t="e">
        <f>'報告書（事業主控）記載用'!#REF!</f>
        <v>#REF!</v>
      </c>
      <c r="L264" s="119">
        <f t="shared" si="23"/>
        <v>0</v>
      </c>
      <c r="M264" s="119">
        <f t="shared" si="24"/>
        <v>0</v>
      </c>
      <c r="N264" s="119" t="e">
        <f t="shared" si="26"/>
        <v>#REF!</v>
      </c>
      <c r="O264" s="119" t="e">
        <f t="shared" si="25"/>
        <v>#REF!</v>
      </c>
      <c r="R264" s="119" t="e">
        <f>IF(AND(J264=0,C264&gt;=設定シート!E$101,C264&lt;=設定シート!G$101),1,0)</f>
        <v>#REF!</v>
      </c>
    </row>
    <row r="265" spans="1:18" ht="15" customHeight="1">
      <c r="B265" s="119">
        <v>7</v>
      </c>
      <c r="C265" s="119" t="e">
        <f>'報告書（事業主控）記載用'!#REF!</f>
        <v>#REF!</v>
      </c>
      <c r="D265" s="119" t="e">
        <f>IF(E265&lt;&gt;"31 水力発電施設、ずい道等新設事業","",IF('報告書（事業主控）記載用'!#REF!=11,1,IF('報告書（事業主控）記載用'!#REF!=13,2,IF('報告書（事業主控）記載用'!#REF!=15,3,IF('報告書（事業主控）記載用'!#REF!=17,4,"")))))</f>
        <v>#REF!</v>
      </c>
      <c r="E265" s="119" t="e">
        <f>'報告書（事業主控）記載用'!#REF!</f>
        <v>#REF!</v>
      </c>
      <c r="F265" s="119" t="e">
        <f>'報告書（事業主控）記載用'!#REF!</f>
        <v>#REF!</v>
      </c>
      <c r="G265" s="119" t="e">
        <f>IF(OR(LEFT(E265,2)="31",LEFT(E265,2)="34",LEFT(E265,2)="36",LEFT(E265,2)="37"),VLOOKUP(E265,労務比率2,'報告書（事業主控）記載用'!#REF!,FALSE),VLOOKUP(E265,労務比率,'報告書（事業主控）記載用'!#REF!,FALSE))</f>
        <v>#REF!</v>
      </c>
      <c r="H265" s="119" t="e">
        <f>IF(OR(LEFT(E265,2)="31",LEFT(E265,2)="34",LEFT(E265,2)="36",LEFT(E265,2)="37"),VLOOKUP(E265,労務比率2,'報告書（事業主控）記載用'!#REF!+1,FALSE),VLOOKUP(E265,労務比率,'報告書（事業主控）記載用'!#REF!+1,FALSE))</f>
        <v>#REF!</v>
      </c>
      <c r="I265" s="119" t="e">
        <f>'報告書（事業主控）記載用'!#REF!</f>
        <v>#REF!</v>
      </c>
      <c r="J265" s="119" t="e">
        <f>'報告書（事業主控）記載用'!#REF!</f>
        <v>#REF!</v>
      </c>
      <c r="K265" s="119" t="e">
        <f>'報告書（事業主控）記載用'!#REF!</f>
        <v>#REF!</v>
      </c>
      <c r="L265" s="119">
        <f t="shared" si="23"/>
        <v>0</v>
      </c>
      <c r="M265" s="119">
        <f t="shared" si="24"/>
        <v>0</v>
      </c>
      <c r="N265" s="119" t="e">
        <f t="shared" si="26"/>
        <v>#REF!</v>
      </c>
      <c r="O265" s="119" t="e">
        <f t="shared" si="25"/>
        <v>#REF!</v>
      </c>
      <c r="R265" s="119" t="e">
        <f>IF(AND(J265=0,C265&gt;=設定シート!E$101,C265&lt;=設定シート!G$101),1,0)</f>
        <v>#REF!</v>
      </c>
    </row>
    <row r="266" spans="1:18" ht="15" customHeight="1">
      <c r="B266" s="119">
        <v>8</v>
      </c>
      <c r="C266" s="119" t="e">
        <f>'報告書（事業主控）記載用'!#REF!</f>
        <v>#REF!</v>
      </c>
      <c r="D266" s="119" t="e">
        <f>IF(E266&lt;&gt;"31 水力発電施設、ずい道等新設事業","",IF('報告書（事業主控）記載用'!#REF!=11,1,IF('報告書（事業主控）記載用'!#REF!=13,2,IF('報告書（事業主控）記載用'!#REF!=15,3,IF('報告書（事業主控）記載用'!#REF!=17,4,"")))))</f>
        <v>#REF!</v>
      </c>
      <c r="E266" s="119" t="e">
        <f>'報告書（事業主控）記載用'!#REF!</f>
        <v>#REF!</v>
      </c>
      <c r="F266" s="119" t="e">
        <f>'報告書（事業主控）記載用'!#REF!</f>
        <v>#REF!</v>
      </c>
      <c r="G266" s="119" t="e">
        <f>IF(OR(LEFT(E266,2)="31",LEFT(E266,2)="34",LEFT(E266,2)="36",LEFT(E266,2)="37"),VLOOKUP(E266,労務比率2,'報告書（事業主控）記載用'!#REF!,FALSE),VLOOKUP(E266,労務比率,'報告書（事業主控）記載用'!#REF!,FALSE))</f>
        <v>#REF!</v>
      </c>
      <c r="H266" s="119" t="e">
        <f>IF(OR(LEFT(E266,2)="31",LEFT(E266,2)="34",LEFT(E266,2)="36",LEFT(E266,2)="37"),VLOOKUP(E266,労務比率2,'報告書（事業主控）記載用'!#REF!+1,FALSE),VLOOKUP(E266,労務比率,'報告書（事業主控）記載用'!#REF!+1,FALSE))</f>
        <v>#REF!</v>
      </c>
      <c r="I266" s="119" t="e">
        <f>'報告書（事業主控）記載用'!#REF!</f>
        <v>#REF!</v>
      </c>
      <c r="J266" s="119" t="e">
        <f>'報告書（事業主控）記載用'!#REF!</f>
        <v>#REF!</v>
      </c>
      <c r="K266" s="119" t="e">
        <f>'報告書（事業主控）記載用'!#REF!</f>
        <v>#REF!</v>
      </c>
      <c r="L266" s="119">
        <f t="shared" si="23"/>
        <v>0</v>
      </c>
      <c r="M266" s="119">
        <f t="shared" si="24"/>
        <v>0</v>
      </c>
      <c r="N266" s="119" t="e">
        <f t="shared" si="26"/>
        <v>#REF!</v>
      </c>
      <c r="O266" s="119" t="e">
        <f t="shared" si="25"/>
        <v>#REF!</v>
      </c>
      <c r="R266" s="119" t="e">
        <f>IF(AND(J266=0,C266&gt;=設定シート!E$101,C266&lt;=設定シート!G$101),1,0)</f>
        <v>#REF!</v>
      </c>
    </row>
    <row r="267" spans="1:18" ht="15" customHeight="1">
      <c r="B267" s="119">
        <v>9</v>
      </c>
      <c r="C267" s="119" t="e">
        <f>'報告書（事業主控）記載用'!#REF!</f>
        <v>#REF!</v>
      </c>
      <c r="D267" s="119" t="e">
        <f>IF(E267&lt;&gt;"31 水力発電施設、ずい道等新設事業","",IF('報告書（事業主控）記載用'!#REF!=11,1,IF('報告書（事業主控）記載用'!#REF!=13,2,IF('報告書（事業主控）記載用'!#REF!=15,3,IF('報告書（事業主控）記載用'!#REF!=17,4,"")))))</f>
        <v>#REF!</v>
      </c>
      <c r="E267" s="119" t="e">
        <f>'報告書（事業主控）記載用'!#REF!</f>
        <v>#REF!</v>
      </c>
      <c r="F267" s="119" t="e">
        <f>'報告書（事業主控）記載用'!#REF!</f>
        <v>#REF!</v>
      </c>
      <c r="G267" s="119" t="e">
        <f>IF(OR(LEFT(E267,2)="31",LEFT(E267,2)="34",LEFT(E267,2)="36",LEFT(E267,2)="37"),VLOOKUP(E267,労務比率2,'報告書（事業主控）記載用'!#REF!,FALSE),VLOOKUP(E267,労務比率,'報告書（事業主控）記載用'!#REF!,FALSE))</f>
        <v>#REF!</v>
      </c>
      <c r="H267" s="119" t="e">
        <f>IF(OR(LEFT(E267,2)="31",LEFT(E267,2)="34",LEFT(E267,2)="36",LEFT(E267,2)="37"),VLOOKUP(E267,労務比率2,'報告書（事業主控）記載用'!#REF!+1,FALSE),VLOOKUP(E267,労務比率,'報告書（事業主控）記載用'!#REF!+1,FALSE))</f>
        <v>#REF!</v>
      </c>
      <c r="I267" s="119" t="e">
        <f>'報告書（事業主控）記載用'!#REF!</f>
        <v>#REF!</v>
      </c>
      <c r="J267" s="119" t="e">
        <f>'報告書（事業主控）記載用'!#REF!</f>
        <v>#REF!</v>
      </c>
      <c r="K267" s="119" t="e">
        <f>'報告書（事業主控）記載用'!#REF!</f>
        <v>#REF!</v>
      </c>
      <c r="L267" s="119">
        <f t="shared" si="23"/>
        <v>0</v>
      </c>
      <c r="M267" s="119">
        <f t="shared" si="24"/>
        <v>0</v>
      </c>
      <c r="N267" s="119" t="e">
        <f t="shared" si="26"/>
        <v>#REF!</v>
      </c>
      <c r="O267" s="119" t="e">
        <f t="shared" si="25"/>
        <v>#REF!</v>
      </c>
      <c r="R267" s="119" t="e">
        <f>IF(AND(J267=0,C267&gt;=設定シート!E$101,C267&lt;=設定シート!G$101),1,0)</f>
        <v>#REF!</v>
      </c>
    </row>
    <row r="268" spans="1:18" ht="15" customHeight="1">
      <c r="A268" s="119">
        <v>24</v>
      </c>
      <c r="B268" s="119">
        <v>1</v>
      </c>
      <c r="C268" s="119" t="e">
        <f>'報告書（事業主控）記載用'!#REF!</f>
        <v>#REF!</v>
      </c>
      <c r="D268" s="119" t="e">
        <f>IF(E268&lt;&gt;"31 水力発電施設、ずい道等新設事業","",IF('報告書（事業主控）記載用'!#REF!=11,1,IF('報告書（事業主控）記載用'!#REF!=13,2,IF('報告書（事業主控）記載用'!#REF!=15,3,IF('報告書（事業主控）記載用'!#REF!=17,4,"")))))</f>
        <v>#REF!</v>
      </c>
      <c r="E268" s="119" t="e">
        <f>'報告書（事業主控）記載用'!#REF!</f>
        <v>#REF!</v>
      </c>
      <c r="F268" s="119" t="e">
        <f>'報告書（事業主控）記載用'!#REF!</f>
        <v>#REF!</v>
      </c>
      <c r="G268" s="119" t="e">
        <f>IF(OR(LEFT(E268,2)="31",LEFT(E268,2)="34",LEFT(E268,2)="36",LEFT(E268,2)="37"),VLOOKUP(E268,労務比率2,'報告書（事業主控）記載用'!#REF!,FALSE),VLOOKUP(E268,労務比率,'報告書（事業主控）記載用'!#REF!,FALSE))</f>
        <v>#REF!</v>
      </c>
      <c r="H268" s="119" t="e">
        <f>IF(OR(LEFT(E268,2)="31",LEFT(E268,2)="34",LEFT(E268,2)="36",LEFT(E268,2)="37"),VLOOKUP(E268,労務比率2,'報告書（事業主控）記載用'!#REF!+1,FALSE),VLOOKUP(E268,労務比率,'報告書（事業主控）記載用'!#REF!+1,FALSE))</f>
        <v>#REF!</v>
      </c>
      <c r="I268" s="119" t="e">
        <f>'報告書（事業主控）記載用'!#REF!</f>
        <v>#REF!</v>
      </c>
      <c r="J268" s="119" t="e">
        <f>'報告書（事業主控）記載用'!#REF!</f>
        <v>#REF!</v>
      </c>
      <c r="K268" s="119" t="e">
        <f>'報告書（事業主控）記載用'!#REF!</f>
        <v>#REF!</v>
      </c>
      <c r="L268" s="119">
        <f t="shared" si="23"/>
        <v>0</v>
      </c>
      <c r="M268" s="119">
        <f t="shared" si="24"/>
        <v>0</v>
      </c>
      <c r="N268" s="119" t="e">
        <f t="shared" si="26"/>
        <v>#REF!</v>
      </c>
      <c r="O268" s="119" t="e">
        <f t="shared" si="25"/>
        <v>#REF!</v>
      </c>
      <c r="P268" s="119">
        <f>INT(SUMIF(O268:O276,0,I268:I276)*105/108)</f>
        <v>0</v>
      </c>
      <c r="Q268" s="119">
        <f>INT(P268*IF(COUNTIF(R268:R276,1)=0,0,SUMIF(R268:R276,1,G268:G276)/COUNTIF(R268:R276,1))/100)</f>
        <v>0</v>
      </c>
      <c r="R268" s="119" t="e">
        <f>IF(AND(J268=0,C268&gt;=設定シート!E$101,C268&lt;=設定シート!G$101),1,0)</f>
        <v>#REF!</v>
      </c>
    </row>
    <row r="269" spans="1:18" ht="15" customHeight="1">
      <c r="B269" s="119">
        <v>2</v>
      </c>
      <c r="C269" s="119" t="e">
        <f>'報告書（事業主控）記載用'!#REF!</f>
        <v>#REF!</v>
      </c>
      <c r="D269" s="119" t="e">
        <f>IF(E269&lt;&gt;"31 水力発電施設、ずい道等新設事業","",IF('報告書（事業主控）記載用'!#REF!=11,1,IF('報告書（事業主控）記載用'!#REF!=13,2,IF('報告書（事業主控）記載用'!#REF!=15,3,IF('報告書（事業主控）記載用'!#REF!=17,4,"")))))</f>
        <v>#REF!</v>
      </c>
      <c r="E269" s="119" t="e">
        <f>'報告書（事業主控）記載用'!#REF!</f>
        <v>#REF!</v>
      </c>
      <c r="F269" s="119" t="e">
        <f>'報告書（事業主控）記載用'!#REF!</f>
        <v>#REF!</v>
      </c>
      <c r="G269" s="119" t="e">
        <f>IF(OR(LEFT(E269,2)="31",LEFT(E269,2)="34",LEFT(E269,2)="36",LEFT(E269,2)="37"),VLOOKUP(E269,労務比率2,'報告書（事業主控）記載用'!#REF!,FALSE),VLOOKUP(E269,労務比率,'報告書（事業主控）記載用'!#REF!,FALSE))</f>
        <v>#REF!</v>
      </c>
      <c r="H269" s="119" t="e">
        <f>IF(OR(LEFT(E269,2)="31",LEFT(E269,2)="34",LEFT(E269,2)="36",LEFT(E269,2)="37"),VLOOKUP(E269,労務比率2,'報告書（事業主控）記載用'!#REF!+1,FALSE),VLOOKUP(E269,労務比率,'報告書（事業主控）記載用'!#REF!+1,FALSE))</f>
        <v>#REF!</v>
      </c>
      <c r="I269" s="119" t="e">
        <f>'報告書（事業主控）記載用'!#REF!</f>
        <v>#REF!</v>
      </c>
      <c r="J269" s="119" t="e">
        <f>'報告書（事業主控）記載用'!#REF!</f>
        <v>#REF!</v>
      </c>
      <c r="K269" s="119" t="e">
        <f>'報告書（事業主控）記載用'!#REF!</f>
        <v>#REF!</v>
      </c>
      <c r="L269" s="119">
        <f t="shared" si="23"/>
        <v>0</v>
      </c>
      <c r="M269" s="119">
        <f t="shared" si="24"/>
        <v>0</v>
      </c>
      <c r="N269" s="119" t="e">
        <f t="shared" si="26"/>
        <v>#REF!</v>
      </c>
      <c r="O269" s="119" t="e">
        <f t="shared" si="25"/>
        <v>#REF!</v>
      </c>
      <c r="R269" s="119" t="e">
        <f>IF(AND(J269=0,C269&gt;=設定シート!E$101,C269&lt;=設定シート!G$101),1,0)</f>
        <v>#REF!</v>
      </c>
    </row>
    <row r="270" spans="1:18" ht="15" customHeight="1">
      <c r="B270" s="119">
        <v>3</v>
      </c>
      <c r="C270" s="119" t="e">
        <f>'報告書（事業主控）記載用'!#REF!</f>
        <v>#REF!</v>
      </c>
      <c r="D270" s="119" t="e">
        <f>IF(E270&lt;&gt;"31 水力発電施設、ずい道等新設事業","",IF('報告書（事業主控）記載用'!#REF!=11,1,IF('報告書（事業主控）記載用'!#REF!=13,2,IF('報告書（事業主控）記載用'!#REF!=15,3,IF('報告書（事業主控）記載用'!#REF!=17,4,"")))))</f>
        <v>#REF!</v>
      </c>
      <c r="E270" s="119" t="e">
        <f>'報告書（事業主控）記載用'!#REF!</f>
        <v>#REF!</v>
      </c>
      <c r="F270" s="119" t="e">
        <f>'報告書（事業主控）記載用'!#REF!</f>
        <v>#REF!</v>
      </c>
      <c r="G270" s="119" t="e">
        <f>IF(OR(LEFT(E270,2)="31",LEFT(E270,2)="34",LEFT(E270,2)="36",LEFT(E270,2)="37"),VLOOKUP(E270,労務比率2,'報告書（事業主控）記載用'!#REF!,FALSE),VLOOKUP(E270,労務比率,'報告書（事業主控）記載用'!#REF!,FALSE))</f>
        <v>#REF!</v>
      </c>
      <c r="H270" s="119" t="e">
        <f>IF(OR(LEFT(E270,2)="31",LEFT(E270,2)="34",LEFT(E270,2)="36",LEFT(E270,2)="37"),VLOOKUP(E270,労務比率2,'報告書（事業主控）記載用'!#REF!+1,FALSE),VLOOKUP(E270,労務比率,'報告書（事業主控）記載用'!#REF!+1,FALSE))</f>
        <v>#REF!</v>
      </c>
      <c r="I270" s="119" t="e">
        <f>'報告書（事業主控）記載用'!#REF!</f>
        <v>#REF!</v>
      </c>
      <c r="J270" s="119" t="e">
        <f>'報告書（事業主控）記載用'!#REF!</f>
        <v>#REF!</v>
      </c>
      <c r="K270" s="119" t="e">
        <f>'報告書（事業主控）記載用'!#REF!</f>
        <v>#REF!</v>
      </c>
      <c r="L270" s="119">
        <f t="shared" si="23"/>
        <v>0</v>
      </c>
      <c r="M270" s="119">
        <f t="shared" si="24"/>
        <v>0</v>
      </c>
      <c r="N270" s="119" t="e">
        <f t="shared" si="26"/>
        <v>#REF!</v>
      </c>
      <c r="O270" s="119" t="e">
        <f t="shared" si="25"/>
        <v>#REF!</v>
      </c>
      <c r="R270" s="119" t="e">
        <f>IF(AND(J270=0,C270&gt;=設定シート!E$101,C270&lt;=設定シート!G$101),1,0)</f>
        <v>#REF!</v>
      </c>
    </row>
    <row r="271" spans="1:18" ht="15" customHeight="1">
      <c r="B271" s="119">
        <v>4</v>
      </c>
      <c r="C271" s="119" t="e">
        <f>'報告書（事業主控）記載用'!#REF!</f>
        <v>#REF!</v>
      </c>
      <c r="D271" s="119" t="e">
        <f>IF(E271&lt;&gt;"31 水力発電施設、ずい道等新設事業","",IF('報告書（事業主控）記載用'!#REF!=11,1,IF('報告書（事業主控）記載用'!#REF!=13,2,IF('報告書（事業主控）記載用'!#REF!=15,3,IF('報告書（事業主控）記載用'!#REF!=17,4,"")))))</f>
        <v>#REF!</v>
      </c>
      <c r="E271" s="119" t="e">
        <f>'報告書（事業主控）記載用'!#REF!</f>
        <v>#REF!</v>
      </c>
      <c r="F271" s="119" t="e">
        <f>'報告書（事業主控）記載用'!#REF!</f>
        <v>#REF!</v>
      </c>
      <c r="G271" s="119" t="e">
        <f>IF(OR(LEFT(E271,2)="31",LEFT(E271,2)="34",LEFT(E271,2)="36",LEFT(E271,2)="37"),VLOOKUP(E271,労務比率2,'報告書（事業主控）記載用'!#REF!,FALSE),VLOOKUP(E271,労務比率,'報告書（事業主控）記載用'!#REF!,FALSE))</f>
        <v>#REF!</v>
      </c>
      <c r="H271" s="119" t="e">
        <f>IF(OR(LEFT(E271,2)="31",LEFT(E271,2)="34",LEFT(E271,2)="36",LEFT(E271,2)="37"),VLOOKUP(E271,労務比率2,'報告書（事業主控）記載用'!#REF!+1,FALSE),VLOOKUP(E271,労務比率,'報告書（事業主控）記載用'!#REF!+1,FALSE))</f>
        <v>#REF!</v>
      </c>
      <c r="I271" s="119" t="e">
        <f>'報告書（事業主控）記載用'!#REF!</f>
        <v>#REF!</v>
      </c>
      <c r="J271" s="119" t="e">
        <f>'報告書（事業主控）記載用'!#REF!</f>
        <v>#REF!</v>
      </c>
      <c r="K271" s="119" t="e">
        <f>'報告書（事業主控）記載用'!#REF!</f>
        <v>#REF!</v>
      </c>
      <c r="L271" s="119">
        <f t="shared" si="23"/>
        <v>0</v>
      </c>
      <c r="M271" s="119">
        <f t="shared" si="24"/>
        <v>0</v>
      </c>
      <c r="N271" s="119" t="e">
        <f t="shared" si="26"/>
        <v>#REF!</v>
      </c>
      <c r="O271" s="119" t="e">
        <f t="shared" si="25"/>
        <v>#REF!</v>
      </c>
      <c r="R271" s="119" t="e">
        <f>IF(AND(J271=0,C271&gt;=設定シート!E$101,C271&lt;=設定シート!G$101),1,0)</f>
        <v>#REF!</v>
      </c>
    </row>
    <row r="272" spans="1:18" ht="15" customHeight="1">
      <c r="B272" s="119">
        <v>5</v>
      </c>
      <c r="C272" s="119" t="e">
        <f>'報告書（事業主控）記載用'!#REF!</f>
        <v>#REF!</v>
      </c>
      <c r="D272" s="119" t="e">
        <f>IF(E272&lt;&gt;"31 水力発電施設、ずい道等新設事業","",IF('報告書（事業主控）記載用'!#REF!=11,1,IF('報告書（事業主控）記載用'!#REF!=13,2,IF('報告書（事業主控）記載用'!#REF!=15,3,IF('報告書（事業主控）記載用'!#REF!=17,4,"")))))</f>
        <v>#REF!</v>
      </c>
      <c r="E272" s="119" t="e">
        <f>'報告書（事業主控）記載用'!#REF!</f>
        <v>#REF!</v>
      </c>
      <c r="F272" s="119" t="e">
        <f>'報告書（事業主控）記載用'!#REF!</f>
        <v>#REF!</v>
      </c>
      <c r="G272" s="119" t="e">
        <f>IF(OR(LEFT(E272,2)="31",LEFT(E272,2)="34",LEFT(E272,2)="36",LEFT(E272,2)="37"),VLOOKUP(E272,労務比率2,'報告書（事業主控）記載用'!#REF!,FALSE),VLOOKUP(E272,労務比率,'報告書（事業主控）記載用'!#REF!,FALSE))</f>
        <v>#REF!</v>
      </c>
      <c r="H272" s="119" t="e">
        <f>IF(OR(LEFT(E272,2)="31",LEFT(E272,2)="34",LEFT(E272,2)="36",LEFT(E272,2)="37"),VLOOKUP(E272,労務比率2,'報告書（事業主控）記載用'!#REF!+1,FALSE),VLOOKUP(E272,労務比率,'報告書（事業主控）記載用'!#REF!+1,FALSE))</f>
        <v>#REF!</v>
      </c>
      <c r="I272" s="119" t="e">
        <f>'報告書（事業主控）記載用'!#REF!</f>
        <v>#REF!</v>
      </c>
      <c r="J272" s="119" t="e">
        <f>'報告書（事業主控）記載用'!#REF!</f>
        <v>#REF!</v>
      </c>
      <c r="K272" s="119" t="e">
        <f>'報告書（事業主控）記載用'!#REF!</f>
        <v>#REF!</v>
      </c>
      <c r="L272" s="119">
        <f t="shared" si="23"/>
        <v>0</v>
      </c>
      <c r="M272" s="119">
        <f t="shared" si="24"/>
        <v>0</v>
      </c>
      <c r="N272" s="119" t="e">
        <f t="shared" si="26"/>
        <v>#REF!</v>
      </c>
      <c r="O272" s="119" t="e">
        <f t="shared" si="25"/>
        <v>#REF!</v>
      </c>
      <c r="R272" s="119" t="e">
        <f>IF(AND(J272=0,C272&gt;=設定シート!E$101,C272&lt;=設定シート!G$101),1,0)</f>
        <v>#REF!</v>
      </c>
    </row>
    <row r="273" spans="1:18" ht="15" customHeight="1">
      <c r="B273" s="119">
        <v>6</v>
      </c>
      <c r="C273" s="119" t="e">
        <f>'報告書（事業主控）記載用'!#REF!</f>
        <v>#REF!</v>
      </c>
      <c r="D273" s="119" t="e">
        <f>IF(E273&lt;&gt;"31 水力発電施設、ずい道等新設事業","",IF('報告書（事業主控）記載用'!#REF!=11,1,IF('報告書（事業主控）記載用'!#REF!=13,2,IF('報告書（事業主控）記載用'!#REF!=15,3,IF('報告書（事業主控）記載用'!#REF!=17,4,"")))))</f>
        <v>#REF!</v>
      </c>
      <c r="E273" s="119" t="e">
        <f>'報告書（事業主控）記載用'!#REF!</f>
        <v>#REF!</v>
      </c>
      <c r="F273" s="119" t="e">
        <f>'報告書（事業主控）記載用'!#REF!</f>
        <v>#REF!</v>
      </c>
      <c r="G273" s="119" t="e">
        <f>IF(OR(LEFT(E273,2)="31",LEFT(E273,2)="34",LEFT(E273,2)="36",LEFT(E273,2)="37"),VLOOKUP(E273,労務比率2,'報告書（事業主控）記載用'!#REF!,FALSE),VLOOKUP(E273,労務比率,'報告書（事業主控）記載用'!#REF!,FALSE))</f>
        <v>#REF!</v>
      </c>
      <c r="H273" s="119" t="e">
        <f>IF(OR(LEFT(E273,2)="31",LEFT(E273,2)="34",LEFT(E273,2)="36",LEFT(E273,2)="37"),VLOOKUP(E273,労務比率2,'報告書（事業主控）記載用'!#REF!+1,FALSE),VLOOKUP(E273,労務比率,'報告書（事業主控）記載用'!#REF!+1,FALSE))</f>
        <v>#REF!</v>
      </c>
      <c r="I273" s="119" t="e">
        <f>'報告書（事業主控）記載用'!#REF!</f>
        <v>#REF!</v>
      </c>
      <c r="J273" s="119" t="e">
        <f>'報告書（事業主控）記載用'!#REF!</f>
        <v>#REF!</v>
      </c>
      <c r="K273" s="119" t="e">
        <f>'報告書（事業主控）記載用'!#REF!</f>
        <v>#REF!</v>
      </c>
      <c r="L273" s="119">
        <f t="shared" si="23"/>
        <v>0</v>
      </c>
      <c r="M273" s="119">
        <f t="shared" si="24"/>
        <v>0</v>
      </c>
      <c r="N273" s="119" t="e">
        <f t="shared" si="26"/>
        <v>#REF!</v>
      </c>
      <c r="O273" s="119" t="e">
        <f t="shared" si="25"/>
        <v>#REF!</v>
      </c>
      <c r="R273" s="119" t="e">
        <f>IF(AND(J273=0,C273&gt;=設定シート!E$101,C273&lt;=設定シート!G$101),1,0)</f>
        <v>#REF!</v>
      </c>
    </row>
    <row r="274" spans="1:18" ht="15" customHeight="1">
      <c r="B274" s="119">
        <v>7</v>
      </c>
      <c r="C274" s="119" t="e">
        <f>'報告書（事業主控）記載用'!#REF!</f>
        <v>#REF!</v>
      </c>
      <c r="D274" s="119" t="e">
        <f>IF(E274&lt;&gt;"31 水力発電施設、ずい道等新設事業","",IF('報告書（事業主控）記載用'!#REF!=11,1,IF('報告書（事業主控）記載用'!#REF!=13,2,IF('報告書（事業主控）記載用'!#REF!=15,3,IF('報告書（事業主控）記載用'!#REF!=17,4,"")))))</f>
        <v>#REF!</v>
      </c>
      <c r="E274" s="119" t="e">
        <f>'報告書（事業主控）記載用'!#REF!</f>
        <v>#REF!</v>
      </c>
      <c r="F274" s="119" t="e">
        <f>'報告書（事業主控）記載用'!#REF!</f>
        <v>#REF!</v>
      </c>
      <c r="G274" s="119" t="e">
        <f>IF(OR(LEFT(E274,2)="31",LEFT(E274,2)="34",LEFT(E274,2)="36",LEFT(E274,2)="37"),VLOOKUP(E274,労務比率2,'報告書（事業主控）記載用'!#REF!,FALSE),VLOOKUP(E274,労務比率,'報告書（事業主控）記載用'!#REF!,FALSE))</f>
        <v>#REF!</v>
      </c>
      <c r="H274" s="119" t="e">
        <f>IF(OR(LEFT(E274,2)="31",LEFT(E274,2)="34",LEFT(E274,2)="36",LEFT(E274,2)="37"),VLOOKUP(E274,労務比率2,'報告書（事業主控）記載用'!#REF!+1,FALSE),VLOOKUP(E274,労務比率,'報告書（事業主控）記載用'!#REF!+1,FALSE))</f>
        <v>#REF!</v>
      </c>
      <c r="I274" s="119" t="e">
        <f>'報告書（事業主控）記載用'!#REF!</f>
        <v>#REF!</v>
      </c>
      <c r="J274" s="119" t="e">
        <f>'報告書（事業主控）記載用'!#REF!</f>
        <v>#REF!</v>
      </c>
      <c r="K274" s="119" t="e">
        <f>'報告書（事業主控）記載用'!#REF!</f>
        <v>#REF!</v>
      </c>
      <c r="L274" s="119">
        <f t="shared" si="23"/>
        <v>0</v>
      </c>
      <c r="M274" s="119">
        <f t="shared" si="24"/>
        <v>0</v>
      </c>
      <c r="N274" s="119" t="e">
        <f t="shared" si="26"/>
        <v>#REF!</v>
      </c>
      <c r="O274" s="119" t="e">
        <f t="shared" si="25"/>
        <v>#REF!</v>
      </c>
      <c r="R274" s="119" t="e">
        <f>IF(AND(J274=0,C274&gt;=設定シート!E$101,C274&lt;=設定シート!G$101),1,0)</f>
        <v>#REF!</v>
      </c>
    </row>
    <row r="275" spans="1:18" ht="15" customHeight="1">
      <c r="B275" s="119">
        <v>8</v>
      </c>
      <c r="C275" s="119" t="e">
        <f>'報告書（事業主控）記載用'!#REF!</f>
        <v>#REF!</v>
      </c>
      <c r="D275" s="119" t="e">
        <f>IF(E275&lt;&gt;"31 水力発電施設、ずい道等新設事業","",IF('報告書（事業主控）記載用'!#REF!=11,1,IF('報告書（事業主控）記載用'!#REF!=13,2,IF('報告書（事業主控）記載用'!#REF!=15,3,IF('報告書（事業主控）記載用'!#REF!=17,4,"")))))</f>
        <v>#REF!</v>
      </c>
      <c r="E275" s="119" t="e">
        <f>'報告書（事業主控）記載用'!#REF!</f>
        <v>#REF!</v>
      </c>
      <c r="F275" s="119" t="e">
        <f>'報告書（事業主控）記載用'!#REF!</f>
        <v>#REF!</v>
      </c>
      <c r="G275" s="119" t="e">
        <f>IF(OR(LEFT(E275,2)="31",LEFT(E275,2)="34",LEFT(E275,2)="36",LEFT(E275,2)="37"),VLOOKUP(E275,労務比率2,'報告書（事業主控）記載用'!#REF!,FALSE),VLOOKUP(E275,労務比率,'報告書（事業主控）記載用'!#REF!,FALSE))</f>
        <v>#REF!</v>
      </c>
      <c r="H275" s="119" t="e">
        <f>IF(OR(LEFT(E275,2)="31",LEFT(E275,2)="34",LEFT(E275,2)="36",LEFT(E275,2)="37"),VLOOKUP(E275,労務比率2,'報告書（事業主控）記載用'!#REF!+1,FALSE),VLOOKUP(E275,労務比率,'報告書（事業主控）記載用'!#REF!+1,FALSE))</f>
        <v>#REF!</v>
      </c>
      <c r="I275" s="119" t="e">
        <f>'報告書（事業主控）記載用'!#REF!</f>
        <v>#REF!</v>
      </c>
      <c r="J275" s="119" t="e">
        <f>'報告書（事業主控）記載用'!#REF!</f>
        <v>#REF!</v>
      </c>
      <c r="K275" s="119" t="e">
        <f>'報告書（事業主控）記載用'!#REF!</f>
        <v>#REF!</v>
      </c>
      <c r="L275" s="119">
        <f t="shared" si="23"/>
        <v>0</v>
      </c>
      <c r="M275" s="119">
        <f t="shared" si="24"/>
        <v>0</v>
      </c>
      <c r="N275" s="119" t="e">
        <f t="shared" si="26"/>
        <v>#REF!</v>
      </c>
      <c r="O275" s="119" t="e">
        <f t="shared" si="25"/>
        <v>#REF!</v>
      </c>
      <c r="R275" s="119" t="e">
        <f>IF(AND(J275=0,C275&gt;=設定シート!E$101,C275&lt;=設定シート!G$101),1,0)</f>
        <v>#REF!</v>
      </c>
    </row>
    <row r="276" spans="1:18" ht="15" customHeight="1">
      <c r="B276" s="119">
        <v>9</v>
      </c>
      <c r="C276" s="119" t="e">
        <f>'報告書（事業主控）記載用'!#REF!</f>
        <v>#REF!</v>
      </c>
      <c r="D276" s="119" t="e">
        <f>IF(E276&lt;&gt;"31 水力発電施設、ずい道等新設事業","",IF('報告書（事業主控）記載用'!#REF!=11,1,IF('報告書（事業主控）記載用'!#REF!=13,2,IF('報告書（事業主控）記載用'!#REF!=15,3,IF('報告書（事業主控）記載用'!#REF!=17,4,"")))))</f>
        <v>#REF!</v>
      </c>
      <c r="E276" s="119" t="e">
        <f>'報告書（事業主控）記載用'!#REF!</f>
        <v>#REF!</v>
      </c>
      <c r="F276" s="119" t="e">
        <f>'報告書（事業主控）記載用'!#REF!</f>
        <v>#REF!</v>
      </c>
      <c r="G276" s="119" t="e">
        <f>IF(OR(LEFT(E276,2)="31",LEFT(E276,2)="34",LEFT(E276,2)="36",LEFT(E276,2)="37"),VLOOKUP(E276,労務比率2,'報告書（事業主控）記載用'!#REF!,FALSE),VLOOKUP(E276,労務比率,'報告書（事業主控）記載用'!#REF!,FALSE))</f>
        <v>#REF!</v>
      </c>
      <c r="H276" s="119" t="e">
        <f>IF(OR(LEFT(E276,2)="31",LEFT(E276,2)="34",LEFT(E276,2)="36",LEFT(E276,2)="37"),VLOOKUP(E276,労務比率2,'報告書（事業主控）記載用'!#REF!+1,FALSE),VLOOKUP(E276,労務比率,'報告書（事業主控）記載用'!#REF!+1,FALSE))</f>
        <v>#REF!</v>
      </c>
      <c r="I276" s="119" t="e">
        <f>'報告書（事業主控）記載用'!#REF!</f>
        <v>#REF!</v>
      </c>
      <c r="J276" s="119" t="e">
        <f>'報告書（事業主控）記載用'!#REF!</f>
        <v>#REF!</v>
      </c>
      <c r="K276" s="119" t="e">
        <f>'報告書（事業主控）記載用'!#REF!</f>
        <v>#REF!</v>
      </c>
      <c r="L276" s="119">
        <f t="shared" si="23"/>
        <v>0</v>
      </c>
      <c r="M276" s="119">
        <f t="shared" si="24"/>
        <v>0</v>
      </c>
      <c r="N276" s="119" t="e">
        <f t="shared" si="26"/>
        <v>#REF!</v>
      </c>
      <c r="O276" s="119" t="e">
        <f t="shared" si="25"/>
        <v>#REF!</v>
      </c>
      <c r="R276" s="119" t="e">
        <f>IF(AND(J276=0,C276&gt;=設定シート!E$101,C276&lt;=設定シート!G$101),1,0)</f>
        <v>#REF!</v>
      </c>
    </row>
    <row r="277" spans="1:18" ht="15" customHeight="1">
      <c r="A277" s="119">
        <v>25</v>
      </c>
      <c r="B277" s="119">
        <v>1</v>
      </c>
      <c r="C277" s="119" t="e">
        <f>'報告書（事業主控）記載用'!#REF!</f>
        <v>#REF!</v>
      </c>
      <c r="D277" s="119" t="e">
        <f>IF(E277&lt;&gt;"31 水力発電施設、ずい道等新設事業","",IF('報告書（事業主控）記載用'!#REF!=11,1,IF('報告書（事業主控）記載用'!#REF!=13,2,IF('報告書（事業主控）記載用'!#REF!=15,3,IF('報告書（事業主控）記載用'!#REF!=17,4,"")))))</f>
        <v>#REF!</v>
      </c>
      <c r="E277" s="119" t="e">
        <f>'報告書（事業主控）記載用'!#REF!</f>
        <v>#REF!</v>
      </c>
      <c r="F277" s="119" t="e">
        <f>'報告書（事業主控）記載用'!#REF!</f>
        <v>#REF!</v>
      </c>
      <c r="G277" s="119" t="e">
        <f>IF(OR(LEFT(E277,2)="31",LEFT(E277,2)="34",LEFT(E277,2)="36",LEFT(E277,2)="37"),VLOOKUP(E277,労務比率2,'報告書（事業主控）記載用'!#REF!,FALSE),VLOOKUP(E277,労務比率,'報告書（事業主控）記載用'!#REF!,FALSE))</f>
        <v>#REF!</v>
      </c>
      <c r="H277" s="119" t="e">
        <f>IF(OR(LEFT(E277,2)="31",LEFT(E277,2)="34",LEFT(E277,2)="36",LEFT(E277,2)="37"),VLOOKUP(E277,労務比率2,'報告書（事業主控）記載用'!#REF!+1,FALSE),VLOOKUP(E277,労務比率,'報告書（事業主控）記載用'!#REF!+1,FALSE))</f>
        <v>#REF!</v>
      </c>
      <c r="I277" s="119" t="e">
        <f>'報告書（事業主控）記載用'!#REF!</f>
        <v>#REF!</v>
      </c>
      <c r="J277" s="119" t="e">
        <f>'報告書（事業主控）記載用'!#REF!</f>
        <v>#REF!</v>
      </c>
      <c r="K277" s="119" t="e">
        <f>'報告書（事業主控）記載用'!#REF!</f>
        <v>#REF!</v>
      </c>
      <c r="L277" s="119">
        <f t="shared" si="23"/>
        <v>0</v>
      </c>
      <c r="M277" s="119">
        <f t="shared" si="24"/>
        <v>0</v>
      </c>
      <c r="N277" s="119" t="e">
        <f t="shared" si="26"/>
        <v>#REF!</v>
      </c>
      <c r="O277" s="119" t="e">
        <f t="shared" si="25"/>
        <v>#REF!</v>
      </c>
      <c r="P277" s="119">
        <f>INT(SUMIF(O277:O285,0,I277:I285)*105/108)</f>
        <v>0</v>
      </c>
      <c r="Q277" s="119">
        <f>INT(P277*IF(COUNTIF(R277:R285,1)=0,0,SUMIF(R277:R285,1,G277:G285)/COUNTIF(R277:R285,1))/100)</f>
        <v>0</v>
      </c>
      <c r="R277" s="119" t="e">
        <f>IF(AND(J277=0,C277&gt;=設定シート!E$101,C277&lt;=設定シート!G$101),1,0)</f>
        <v>#REF!</v>
      </c>
    </row>
    <row r="278" spans="1:18" ht="15" customHeight="1">
      <c r="B278" s="119">
        <v>2</v>
      </c>
      <c r="C278" s="119" t="e">
        <f>'報告書（事業主控）記載用'!#REF!</f>
        <v>#REF!</v>
      </c>
      <c r="D278" s="119" t="e">
        <f>IF(E278&lt;&gt;"31 水力発電施設、ずい道等新設事業","",IF('報告書（事業主控）記載用'!#REF!=11,1,IF('報告書（事業主控）記載用'!#REF!=13,2,IF('報告書（事業主控）記載用'!#REF!=15,3,IF('報告書（事業主控）記載用'!#REF!=17,4,"")))))</f>
        <v>#REF!</v>
      </c>
      <c r="E278" s="119" t="e">
        <f>'報告書（事業主控）記載用'!#REF!</f>
        <v>#REF!</v>
      </c>
      <c r="F278" s="119" t="e">
        <f>'報告書（事業主控）記載用'!#REF!</f>
        <v>#REF!</v>
      </c>
      <c r="G278" s="119" t="e">
        <f>IF(OR(LEFT(E278,2)="31",LEFT(E278,2)="34",LEFT(E278,2)="36",LEFT(E278,2)="37"),VLOOKUP(E278,労務比率2,'報告書（事業主控）記載用'!#REF!,FALSE),VLOOKUP(E278,労務比率,'報告書（事業主控）記載用'!#REF!,FALSE))</f>
        <v>#REF!</v>
      </c>
      <c r="H278" s="119" t="e">
        <f>IF(OR(LEFT(E278,2)="31",LEFT(E278,2)="34",LEFT(E278,2)="36",LEFT(E278,2)="37"),VLOOKUP(E278,労務比率2,'報告書（事業主控）記載用'!#REF!+1,FALSE),VLOOKUP(E278,労務比率,'報告書（事業主控）記載用'!#REF!+1,FALSE))</f>
        <v>#REF!</v>
      </c>
      <c r="I278" s="119" t="e">
        <f>'報告書（事業主控）記載用'!#REF!</f>
        <v>#REF!</v>
      </c>
      <c r="J278" s="119" t="e">
        <f>'報告書（事業主控）記載用'!#REF!</f>
        <v>#REF!</v>
      </c>
      <c r="K278" s="119" t="e">
        <f>'報告書（事業主控）記載用'!#REF!</f>
        <v>#REF!</v>
      </c>
      <c r="L278" s="119">
        <f t="shared" si="23"/>
        <v>0</v>
      </c>
      <c r="M278" s="119">
        <f t="shared" si="24"/>
        <v>0</v>
      </c>
      <c r="N278" s="119" t="e">
        <f t="shared" si="26"/>
        <v>#REF!</v>
      </c>
      <c r="O278" s="119" t="e">
        <f t="shared" si="25"/>
        <v>#REF!</v>
      </c>
      <c r="R278" s="119" t="e">
        <f>IF(AND(J278=0,C278&gt;=設定シート!E$101,C278&lt;=設定シート!G$101),1,0)</f>
        <v>#REF!</v>
      </c>
    </row>
    <row r="279" spans="1:18" ht="15" customHeight="1">
      <c r="B279" s="119">
        <v>3</v>
      </c>
      <c r="C279" s="119" t="e">
        <f>'報告書（事業主控）記載用'!#REF!</f>
        <v>#REF!</v>
      </c>
      <c r="D279" s="119" t="e">
        <f>IF(E279&lt;&gt;"31 水力発電施設、ずい道等新設事業","",IF('報告書（事業主控）記載用'!#REF!=11,1,IF('報告書（事業主控）記載用'!#REF!=13,2,IF('報告書（事業主控）記載用'!#REF!=15,3,IF('報告書（事業主控）記載用'!#REF!=17,4,"")))))</f>
        <v>#REF!</v>
      </c>
      <c r="E279" s="119" t="e">
        <f>'報告書（事業主控）記載用'!#REF!</f>
        <v>#REF!</v>
      </c>
      <c r="F279" s="119" t="e">
        <f>'報告書（事業主控）記載用'!#REF!</f>
        <v>#REF!</v>
      </c>
      <c r="G279" s="119" t="e">
        <f>IF(OR(LEFT(E279,2)="31",LEFT(E279,2)="34",LEFT(E279,2)="36",LEFT(E279,2)="37"),VLOOKUP(E279,労務比率2,'報告書（事業主控）記載用'!#REF!,FALSE),VLOOKUP(E279,労務比率,'報告書（事業主控）記載用'!#REF!,FALSE))</f>
        <v>#REF!</v>
      </c>
      <c r="H279" s="119" t="e">
        <f>IF(OR(LEFT(E279,2)="31",LEFT(E279,2)="34",LEFT(E279,2)="36",LEFT(E279,2)="37"),VLOOKUP(E279,労務比率2,'報告書（事業主控）記載用'!#REF!+1,FALSE),VLOOKUP(E279,労務比率,'報告書（事業主控）記載用'!#REF!+1,FALSE))</f>
        <v>#REF!</v>
      </c>
      <c r="I279" s="119" t="e">
        <f>'報告書（事業主控）記載用'!#REF!</f>
        <v>#REF!</v>
      </c>
      <c r="J279" s="119" t="e">
        <f>'報告書（事業主控）記載用'!#REF!</f>
        <v>#REF!</v>
      </c>
      <c r="K279" s="119" t="e">
        <f>'報告書（事業主控）記載用'!#REF!</f>
        <v>#REF!</v>
      </c>
      <c r="L279" s="119">
        <f t="shared" si="23"/>
        <v>0</v>
      </c>
      <c r="M279" s="119">
        <f t="shared" si="24"/>
        <v>0</v>
      </c>
      <c r="N279" s="119" t="e">
        <f t="shared" si="26"/>
        <v>#REF!</v>
      </c>
      <c r="O279" s="119" t="e">
        <f t="shared" si="25"/>
        <v>#REF!</v>
      </c>
      <c r="R279" s="119" t="e">
        <f>IF(AND(J279=0,C279&gt;=設定シート!E$101,C279&lt;=設定シート!G$101),1,0)</f>
        <v>#REF!</v>
      </c>
    </row>
    <row r="280" spans="1:18" ht="15" customHeight="1">
      <c r="B280" s="119">
        <v>4</v>
      </c>
      <c r="C280" s="119" t="e">
        <f>'報告書（事業主控）記載用'!#REF!</f>
        <v>#REF!</v>
      </c>
      <c r="D280" s="119" t="e">
        <f>IF(E280&lt;&gt;"31 水力発電施設、ずい道等新設事業","",IF('報告書（事業主控）記載用'!#REF!=11,1,IF('報告書（事業主控）記載用'!#REF!=13,2,IF('報告書（事業主控）記載用'!#REF!=15,3,IF('報告書（事業主控）記載用'!#REF!=17,4,"")))))</f>
        <v>#REF!</v>
      </c>
      <c r="E280" s="119" t="e">
        <f>'報告書（事業主控）記載用'!#REF!</f>
        <v>#REF!</v>
      </c>
      <c r="F280" s="119" t="e">
        <f>'報告書（事業主控）記載用'!#REF!</f>
        <v>#REF!</v>
      </c>
      <c r="G280" s="119" t="e">
        <f>IF(OR(LEFT(E280,2)="31",LEFT(E280,2)="34",LEFT(E280,2)="36",LEFT(E280,2)="37"),VLOOKUP(E280,労務比率2,'報告書（事業主控）記載用'!#REF!,FALSE),VLOOKUP(E280,労務比率,'報告書（事業主控）記載用'!#REF!,FALSE))</f>
        <v>#REF!</v>
      </c>
      <c r="H280" s="119" t="e">
        <f>IF(OR(LEFT(E280,2)="31",LEFT(E280,2)="34",LEFT(E280,2)="36",LEFT(E280,2)="37"),VLOOKUP(E280,労務比率2,'報告書（事業主控）記載用'!#REF!+1,FALSE),VLOOKUP(E280,労務比率,'報告書（事業主控）記載用'!#REF!+1,FALSE))</f>
        <v>#REF!</v>
      </c>
      <c r="I280" s="119" t="e">
        <f>'報告書（事業主控）記載用'!#REF!</f>
        <v>#REF!</v>
      </c>
      <c r="J280" s="119" t="e">
        <f>'報告書（事業主控）記載用'!#REF!</f>
        <v>#REF!</v>
      </c>
      <c r="K280" s="119" t="e">
        <f>'報告書（事業主控）記載用'!#REF!</f>
        <v>#REF!</v>
      </c>
      <c r="L280" s="119">
        <f t="shared" si="23"/>
        <v>0</v>
      </c>
      <c r="M280" s="119">
        <f t="shared" si="24"/>
        <v>0</v>
      </c>
      <c r="N280" s="119" t="e">
        <f t="shared" si="26"/>
        <v>#REF!</v>
      </c>
      <c r="O280" s="119" t="e">
        <f t="shared" si="25"/>
        <v>#REF!</v>
      </c>
      <c r="R280" s="119" t="e">
        <f>IF(AND(J280=0,C280&gt;=設定シート!E$101,C280&lt;=設定シート!G$101),1,0)</f>
        <v>#REF!</v>
      </c>
    </row>
    <row r="281" spans="1:18" ht="15" customHeight="1">
      <c r="B281" s="119">
        <v>5</v>
      </c>
      <c r="C281" s="119" t="e">
        <f>'報告書（事業主控）記載用'!#REF!</f>
        <v>#REF!</v>
      </c>
      <c r="D281" s="119" t="e">
        <f>IF(E281&lt;&gt;"31 水力発電施設、ずい道等新設事業","",IF('報告書（事業主控）記載用'!#REF!=11,1,IF('報告書（事業主控）記載用'!#REF!=13,2,IF('報告書（事業主控）記載用'!#REF!=15,3,IF('報告書（事業主控）記載用'!#REF!=17,4,"")))))</f>
        <v>#REF!</v>
      </c>
      <c r="E281" s="119" t="e">
        <f>'報告書（事業主控）記載用'!#REF!</f>
        <v>#REF!</v>
      </c>
      <c r="F281" s="119" t="e">
        <f>'報告書（事業主控）記載用'!#REF!</f>
        <v>#REF!</v>
      </c>
      <c r="G281" s="119" t="e">
        <f>IF(OR(LEFT(E281,2)="31",LEFT(E281,2)="34",LEFT(E281,2)="36",LEFT(E281,2)="37"),VLOOKUP(E281,労務比率2,'報告書（事業主控）記載用'!#REF!,FALSE),VLOOKUP(E281,労務比率,'報告書（事業主控）記載用'!#REF!,FALSE))</f>
        <v>#REF!</v>
      </c>
      <c r="H281" s="119" t="e">
        <f>IF(OR(LEFT(E281,2)="31",LEFT(E281,2)="34",LEFT(E281,2)="36",LEFT(E281,2)="37"),VLOOKUP(E281,労務比率2,'報告書（事業主控）記載用'!#REF!+1,FALSE),VLOOKUP(E281,労務比率,'報告書（事業主控）記載用'!#REF!+1,FALSE))</f>
        <v>#REF!</v>
      </c>
      <c r="I281" s="119" t="e">
        <f>'報告書（事業主控）記載用'!#REF!</f>
        <v>#REF!</v>
      </c>
      <c r="J281" s="119" t="e">
        <f>'報告書（事業主控）記載用'!#REF!</f>
        <v>#REF!</v>
      </c>
      <c r="K281" s="119" t="e">
        <f>'報告書（事業主控）記載用'!#REF!</f>
        <v>#REF!</v>
      </c>
      <c r="L281" s="119">
        <f t="shared" si="23"/>
        <v>0</v>
      </c>
      <c r="M281" s="119">
        <f t="shared" si="24"/>
        <v>0</v>
      </c>
      <c r="N281" s="119" t="e">
        <f t="shared" si="26"/>
        <v>#REF!</v>
      </c>
      <c r="O281" s="119" t="e">
        <f t="shared" si="25"/>
        <v>#REF!</v>
      </c>
      <c r="R281" s="119" t="e">
        <f>IF(AND(J281=0,C281&gt;=設定シート!E$101,C281&lt;=設定シート!G$101),1,0)</f>
        <v>#REF!</v>
      </c>
    </row>
    <row r="282" spans="1:18" ht="15" customHeight="1">
      <c r="B282" s="119">
        <v>6</v>
      </c>
      <c r="C282" s="119" t="e">
        <f>'報告書（事業主控）記載用'!#REF!</f>
        <v>#REF!</v>
      </c>
      <c r="D282" s="119" t="e">
        <f>IF(E282&lt;&gt;"31 水力発電施設、ずい道等新設事業","",IF('報告書（事業主控）記載用'!#REF!=11,1,IF('報告書（事業主控）記載用'!#REF!=13,2,IF('報告書（事業主控）記載用'!#REF!=15,3,IF('報告書（事業主控）記載用'!#REF!=17,4,"")))))</f>
        <v>#REF!</v>
      </c>
      <c r="E282" s="119" t="e">
        <f>'報告書（事業主控）記載用'!#REF!</f>
        <v>#REF!</v>
      </c>
      <c r="F282" s="119" t="e">
        <f>'報告書（事業主控）記載用'!#REF!</f>
        <v>#REF!</v>
      </c>
      <c r="G282" s="119" t="e">
        <f>IF(OR(LEFT(E282,2)="31",LEFT(E282,2)="34",LEFT(E282,2)="36",LEFT(E282,2)="37"),VLOOKUP(E282,労務比率2,'報告書（事業主控）記載用'!#REF!,FALSE),VLOOKUP(E282,労務比率,'報告書（事業主控）記載用'!#REF!,FALSE))</f>
        <v>#REF!</v>
      </c>
      <c r="H282" s="119" t="e">
        <f>IF(OR(LEFT(E282,2)="31",LEFT(E282,2)="34",LEFT(E282,2)="36",LEFT(E282,2)="37"),VLOOKUP(E282,労務比率2,'報告書（事業主控）記載用'!#REF!+1,FALSE),VLOOKUP(E282,労務比率,'報告書（事業主控）記載用'!#REF!+1,FALSE))</f>
        <v>#REF!</v>
      </c>
      <c r="I282" s="119" t="e">
        <f>'報告書（事業主控）記載用'!#REF!</f>
        <v>#REF!</v>
      </c>
      <c r="J282" s="119" t="e">
        <f>'報告書（事業主控）記載用'!#REF!</f>
        <v>#REF!</v>
      </c>
      <c r="K282" s="119" t="e">
        <f>'報告書（事業主控）記載用'!#REF!</f>
        <v>#REF!</v>
      </c>
      <c r="L282" s="119">
        <f t="shared" si="23"/>
        <v>0</v>
      </c>
      <c r="M282" s="119">
        <f t="shared" si="24"/>
        <v>0</v>
      </c>
      <c r="N282" s="119" t="e">
        <f t="shared" si="26"/>
        <v>#REF!</v>
      </c>
      <c r="O282" s="119" t="e">
        <f t="shared" si="25"/>
        <v>#REF!</v>
      </c>
      <c r="R282" s="119" t="e">
        <f>IF(AND(J282=0,C282&gt;=設定シート!E$101,C282&lt;=設定シート!G$101),1,0)</f>
        <v>#REF!</v>
      </c>
    </row>
    <row r="283" spans="1:18" ht="15" customHeight="1">
      <c r="B283" s="119">
        <v>7</v>
      </c>
      <c r="C283" s="119" t="e">
        <f>'報告書（事業主控）記載用'!#REF!</f>
        <v>#REF!</v>
      </c>
      <c r="D283" s="119" t="e">
        <f>IF(E283&lt;&gt;"31 水力発電施設、ずい道等新設事業","",IF('報告書（事業主控）記載用'!#REF!=11,1,IF('報告書（事業主控）記載用'!#REF!=13,2,IF('報告書（事業主控）記載用'!#REF!=15,3,IF('報告書（事業主控）記載用'!#REF!=17,4,"")))))</f>
        <v>#REF!</v>
      </c>
      <c r="E283" s="119" t="e">
        <f>'報告書（事業主控）記載用'!#REF!</f>
        <v>#REF!</v>
      </c>
      <c r="F283" s="119" t="e">
        <f>'報告書（事業主控）記載用'!#REF!</f>
        <v>#REF!</v>
      </c>
      <c r="G283" s="119" t="e">
        <f>IF(OR(LEFT(E283,2)="31",LEFT(E283,2)="34",LEFT(E283,2)="36",LEFT(E283,2)="37"),VLOOKUP(E283,労務比率2,'報告書（事業主控）記載用'!#REF!,FALSE),VLOOKUP(E283,労務比率,'報告書（事業主控）記載用'!#REF!,FALSE))</f>
        <v>#REF!</v>
      </c>
      <c r="H283" s="119" t="e">
        <f>IF(OR(LEFT(E283,2)="31",LEFT(E283,2)="34",LEFT(E283,2)="36",LEFT(E283,2)="37"),VLOOKUP(E283,労務比率2,'報告書（事業主控）記載用'!#REF!+1,FALSE),VLOOKUP(E283,労務比率,'報告書（事業主控）記載用'!#REF!+1,FALSE))</f>
        <v>#REF!</v>
      </c>
      <c r="I283" s="119" t="e">
        <f>'報告書（事業主控）記載用'!#REF!</f>
        <v>#REF!</v>
      </c>
      <c r="J283" s="119" t="e">
        <f>'報告書（事業主控）記載用'!#REF!</f>
        <v>#REF!</v>
      </c>
      <c r="K283" s="119" t="e">
        <f>'報告書（事業主控）記載用'!#REF!</f>
        <v>#REF!</v>
      </c>
      <c r="L283" s="119">
        <f t="shared" si="23"/>
        <v>0</v>
      </c>
      <c r="M283" s="119">
        <f t="shared" si="24"/>
        <v>0</v>
      </c>
      <c r="N283" s="119" t="e">
        <f t="shared" si="26"/>
        <v>#REF!</v>
      </c>
      <c r="O283" s="119" t="e">
        <f t="shared" si="25"/>
        <v>#REF!</v>
      </c>
      <c r="R283" s="119" t="e">
        <f>IF(AND(J283=0,C283&gt;=設定シート!E$101,C283&lt;=設定シート!G$101),1,0)</f>
        <v>#REF!</v>
      </c>
    </row>
    <row r="284" spans="1:18" ht="15" customHeight="1">
      <c r="B284" s="119">
        <v>8</v>
      </c>
      <c r="C284" s="119" t="e">
        <f>'報告書（事業主控）記載用'!#REF!</f>
        <v>#REF!</v>
      </c>
      <c r="D284" s="119" t="e">
        <f>IF(E284&lt;&gt;"31 水力発電施設、ずい道等新設事業","",IF('報告書（事業主控）記載用'!#REF!=11,1,IF('報告書（事業主控）記載用'!#REF!=13,2,IF('報告書（事業主控）記載用'!#REF!=15,3,IF('報告書（事業主控）記載用'!#REF!=17,4,"")))))</f>
        <v>#REF!</v>
      </c>
      <c r="E284" s="119" t="e">
        <f>'報告書（事業主控）記載用'!#REF!</f>
        <v>#REF!</v>
      </c>
      <c r="F284" s="119" t="e">
        <f>'報告書（事業主控）記載用'!#REF!</f>
        <v>#REF!</v>
      </c>
      <c r="G284" s="119" t="e">
        <f>IF(OR(LEFT(E284,2)="31",LEFT(E284,2)="34",LEFT(E284,2)="36",LEFT(E284,2)="37"),VLOOKUP(E284,労務比率2,'報告書（事業主控）記載用'!#REF!,FALSE),VLOOKUP(E284,労務比率,'報告書（事業主控）記載用'!#REF!,FALSE))</f>
        <v>#REF!</v>
      </c>
      <c r="H284" s="119" t="e">
        <f>IF(OR(LEFT(E284,2)="31",LEFT(E284,2)="34",LEFT(E284,2)="36",LEFT(E284,2)="37"),VLOOKUP(E284,労務比率2,'報告書（事業主控）記載用'!#REF!+1,FALSE),VLOOKUP(E284,労務比率,'報告書（事業主控）記載用'!#REF!+1,FALSE))</f>
        <v>#REF!</v>
      </c>
      <c r="I284" s="119" t="e">
        <f>'報告書（事業主控）記載用'!#REF!</f>
        <v>#REF!</v>
      </c>
      <c r="J284" s="119" t="e">
        <f>'報告書（事業主控）記載用'!#REF!</f>
        <v>#REF!</v>
      </c>
      <c r="K284" s="119" t="e">
        <f>'報告書（事業主控）記載用'!#REF!</f>
        <v>#REF!</v>
      </c>
      <c r="L284" s="119">
        <f t="shared" si="23"/>
        <v>0</v>
      </c>
      <c r="M284" s="119">
        <f t="shared" si="24"/>
        <v>0</v>
      </c>
      <c r="N284" s="119" t="e">
        <f t="shared" si="26"/>
        <v>#REF!</v>
      </c>
      <c r="O284" s="119" t="e">
        <f t="shared" si="25"/>
        <v>#REF!</v>
      </c>
      <c r="R284" s="119" t="e">
        <f>IF(AND(J284=0,C284&gt;=設定シート!E$101,C284&lt;=設定シート!G$101),1,0)</f>
        <v>#REF!</v>
      </c>
    </row>
    <row r="285" spans="1:18" ht="15" customHeight="1">
      <c r="B285" s="119">
        <v>9</v>
      </c>
      <c r="C285" s="119" t="e">
        <f>'報告書（事業主控）記載用'!#REF!</f>
        <v>#REF!</v>
      </c>
      <c r="D285" s="119" t="e">
        <f>IF(E285&lt;&gt;"31 水力発電施設、ずい道等新設事業","",IF('報告書（事業主控）記載用'!#REF!=11,1,IF('報告書（事業主控）記載用'!#REF!=13,2,IF('報告書（事業主控）記載用'!#REF!=15,3,IF('報告書（事業主控）記載用'!#REF!=17,4,"")))))</f>
        <v>#REF!</v>
      </c>
      <c r="E285" s="119" t="e">
        <f>'報告書（事業主控）記載用'!#REF!</f>
        <v>#REF!</v>
      </c>
      <c r="F285" s="119" t="e">
        <f>'報告書（事業主控）記載用'!#REF!</f>
        <v>#REF!</v>
      </c>
      <c r="G285" s="119" t="e">
        <f>IF(OR(LEFT(E285,2)="31",LEFT(E285,2)="34",LEFT(E285,2)="36",LEFT(E285,2)="37"),VLOOKUP(E285,労務比率2,'報告書（事業主控）記載用'!#REF!,FALSE),VLOOKUP(E285,労務比率,'報告書（事業主控）記載用'!#REF!,FALSE))</f>
        <v>#REF!</v>
      </c>
      <c r="H285" s="119" t="e">
        <f>IF(OR(LEFT(E285,2)="31",LEFT(E285,2)="34",LEFT(E285,2)="36",LEFT(E285,2)="37"),VLOOKUP(E285,労務比率2,'報告書（事業主控）記載用'!#REF!+1,FALSE),VLOOKUP(E285,労務比率,'報告書（事業主控）記載用'!#REF!+1,FALSE))</f>
        <v>#REF!</v>
      </c>
      <c r="I285" s="119" t="e">
        <f>'報告書（事業主控）記載用'!#REF!</f>
        <v>#REF!</v>
      </c>
      <c r="J285" s="119" t="e">
        <f>'報告書（事業主控）記載用'!#REF!</f>
        <v>#REF!</v>
      </c>
      <c r="K285" s="119" t="e">
        <f>'報告書（事業主控）記載用'!#REF!</f>
        <v>#REF!</v>
      </c>
      <c r="L285" s="119">
        <f t="shared" si="23"/>
        <v>0</v>
      </c>
      <c r="M285" s="119">
        <f t="shared" si="24"/>
        <v>0</v>
      </c>
      <c r="N285" s="119" t="e">
        <f t="shared" si="26"/>
        <v>#REF!</v>
      </c>
      <c r="O285" s="119" t="e">
        <f t="shared" si="25"/>
        <v>#REF!</v>
      </c>
      <c r="R285" s="119" t="e">
        <f>IF(AND(J285=0,C285&gt;=設定シート!E$101,C285&lt;=設定シート!G$101),1,0)</f>
        <v>#REF!</v>
      </c>
    </row>
    <row r="286" spans="1:18" ht="15" customHeight="1">
      <c r="A286" s="119">
        <v>26</v>
      </c>
      <c r="B286" s="119">
        <v>1</v>
      </c>
      <c r="C286" s="119" t="e">
        <f>'報告書（事業主控）記載用'!#REF!</f>
        <v>#REF!</v>
      </c>
      <c r="D286" s="119" t="e">
        <f>IF(E286&lt;&gt;"31 水力発電施設、ずい道等新設事業","",IF('報告書（事業主控）記載用'!#REF!=11,1,IF('報告書（事業主控）記載用'!#REF!=13,2,IF('報告書（事業主控）記載用'!#REF!=15,3,IF('報告書（事業主控）記載用'!#REF!=17,4,"")))))</f>
        <v>#REF!</v>
      </c>
      <c r="E286" s="119" t="e">
        <f>'報告書（事業主控）記載用'!#REF!</f>
        <v>#REF!</v>
      </c>
      <c r="F286" s="119" t="e">
        <f>'報告書（事業主控）記載用'!#REF!</f>
        <v>#REF!</v>
      </c>
      <c r="G286" s="119" t="e">
        <f>IF(OR(LEFT(E286,2)="31",LEFT(E286,2)="34",LEFT(E286,2)="36",LEFT(E286,2)="37"),VLOOKUP(E286,労務比率2,'報告書（事業主控）記載用'!#REF!,FALSE),VLOOKUP(E286,労務比率,'報告書（事業主控）記載用'!#REF!,FALSE))</f>
        <v>#REF!</v>
      </c>
      <c r="H286" s="119" t="e">
        <f>IF(OR(LEFT(E286,2)="31",LEFT(E286,2)="34",LEFT(E286,2)="36",LEFT(E286,2)="37"),VLOOKUP(E286,労務比率2,'報告書（事業主控）記載用'!#REF!+1,FALSE),VLOOKUP(E286,労務比率,'報告書（事業主控）記載用'!#REF!+1,FALSE))</f>
        <v>#REF!</v>
      </c>
      <c r="I286" s="119" t="e">
        <f>'報告書（事業主控）記載用'!#REF!</f>
        <v>#REF!</v>
      </c>
      <c r="J286" s="119" t="e">
        <f>'報告書（事業主控）記載用'!#REF!</f>
        <v>#REF!</v>
      </c>
      <c r="K286" s="119" t="e">
        <f>'報告書（事業主控）記載用'!#REF!</f>
        <v>#REF!</v>
      </c>
      <c r="L286" s="119">
        <f t="shared" si="23"/>
        <v>0</v>
      </c>
      <c r="M286" s="119">
        <f t="shared" si="24"/>
        <v>0</v>
      </c>
      <c r="N286" s="119" t="e">
        <f t="shared" si="26"/>
        <v>#REF!</v>
      </c>
      <c r="O286" s="119" t="e">
        <f t="shared" si="25"/>
        <v>#REF!</v>
      </c>
      <c r="P286" s="119">
        <f>INT(SUMIF(O286:O294,0,I286:I294)*105/108)</f>
        <v>0</v>
      </c>
      <c r="Q286" s="119">
        <f>INT(P286*IF(COUNTIF(R286:R294,1)=0,0,SUMIF(R286:R294,1,G286:G294)/COUNTIF(R286:R294,1))/100)</f>
        <v>0</v>
      </c>
      <c r="R286" s="119" t="e">
        <f>IF(AND(J286=0,C286&gt;=設定シート!E$101,C286&lt;=設定シート!G$101),1,0)</f>
        <v>#REF!</v>
      </c>
    </row>
    <row r="287" spans="1:18" ht="15" customHeight="1">
      <c r="B287" s="119">
        <v>2</v>
      </c>
      <c r="C287" s="119" t="e">
        <f>'報告書（事業主控）記載用'!#REF!</f>
        <v>#REF!</v>
      </c>
      <c r="D287" s="119" t="e">
        <f>IF(E287&lt;&gt;"31 水力発電施設、ずい道等新設事業","",IF('報告書（事業主控）記載用'!#REF!=11,1,IF('報告書（事業主控）記載用'!#REF!=13,2,IF('報告書（事業主控）記載用'!#REF!=15,3,IF('報告書（事業主控）記載用'!#REF!=17,4,"")))))</f>
        <v>#REF!</v>
      </c>
      <c r="E287" s="119" t="e">
        <f>'報告書（事業主控）記載用'!#REF!</f>
        <v>#REF!</v>
      </c>
      <c r="F287" s="119" t="e">
        <f>'報告書（事業主控）記載用'!#REF!</f>
        <v>#REF!</v>
      </c>
      <c r="G287" s="119" t="e">
        <f>IF(OR(LEFT(E287,2)="31",LEFT(E287,2)="34",LEFT(E287,2)="36",LEFT(E287,2)="37"),VLOOKUP(E287,労務比率2,'報告書（事業主控）記載用'!#REF!,FALSE),VLOOKUP(E287,労務比率,'報告書（事業主控）記載用'!#REF!,FALSE))</f>
        <v>#REF!</v>
      </c>
      <c r="H287" s="119" t="e">
        <f>IF(OR(LEFT(E287,2)="31",LEFT(E287,2)="34",LEFT(E287,2)="36",LEFT(E287,2)="37"),VLOOKUP(E287,労務比率2,'報告書（事業主控）記載用'!#REF!+1,FALSE),VLOOKUP(E287,労務比率,'報告書（事業主控）記載用'!#REF!+1,FALSE))</f>
        <v>#REF!</v>
      </c>
      <c r="I287" s="119" t="e">
        <f>'報告書（事業主控）記載用'!#REF!</f>
        <v>#REF!</v>
      </c>
      <c r="J287" s="119" t="e">
        <f>'報告書（事業主控）記載用'!#REF!</f>
        <v>#REF!</v>
      </c>
      <c r="K287" s="119" t="e">
        <f>'報告書（事業主控）記載用'!#REF!</f>
        <v>#REF!</v>
      </c>
      <c r="L287" s="119">
        <f t="shared" si="23"/>
        <v>0</v>
      </c>
      <c r="M287" s="119">
        <f t="shared" si="24"/>
        <v>0</v>
      </c>
      <c r="N287" s="119" t="e">
        <f t="shared" si="26"/>
        <v>#REF!</v>
      </c>
      <c r="O287" s="119" t="e">
        <f t="shared" si="25"/>
        <v>#REF!</v>
      </c>
      <c r="R287" s="119" t="e">
        <f>IF(AND(J287=0,C287&gt;=設定シート!E$101,C287&lt;=設定シート!G$101),1,0)</f>
        <v>#REF!</v>
      </c>
    </row>
    <row r="288" spans="1:18" ht="15" customHeight="1">
      <c r="B288" s="119">
        <v>3</v>
      </c>
      <c r="C288" s="119" t="e">
        <f>'報告書（事業主控）記載用'!#REF!</f>
        <v>#REF!</v>
      </c>
      <c r="D288" s="119" t="e">
        <f>IF(E288&lt;&gt;"31 水力発電施設、ずい道等新設事業","",IF('報告書（事業主控）記載用'!#REF!=11,1,IF('報告書（事業主控）記載用'!#REF!=13,2,IF('報告書（事業主控）記載用'!#REF!=15,3,IF('報告書（事業主控）記載用'!#REF!=17,4,"")))))</f>
        <v>#REF!</v>
      </c>
      <c r="E288" s="119" t="e">
        <f>'報告書（事業主控）記載用'!#REF!</f>
        <v>#REF!</v>
      </c>
      <c r="F288" s="119" t="e">
        <f>'報告書（事業主控）記載用'!#REF!</f>
        <v>#REF!</v>
      </c>
      <c r="G288" s="119" t="e">
        <f>IF(OR(LEFT(E288,2)="31",LEFT(E288,2)="34",LEFT(E288,2)="36",LEFT(E288,2)="37"),VLOOKUP(E288,労務比率2,'報告書（事業主控）記載用'!#REF!,FALSE),VLOOKUP(E288,労務比率,'報告書（事業主控）記載用'!#REF!,FALSE))</f>
        <v>#REF!</v>
      </c>
      <c r="H288" s="119" t="e">
        <f>IF(OR(LEFT(E288,2)="31",LEFT(E288,2)="34",LEFT(E288,2)="36",LEFT(E288,2)="37"),VLOOKUP(E288,労務比率2,'報告書（事業主控）記載用'!#REF!+1,FALSE),VLOOKUP(E288,労務比率,'報告書（事業主控）記載用'!#REF!+1,FALSE))</f>
        <v>#REF!</v>
      </c>
      <c r="I288" s="119" t="e">
        <f>'報告書（事業主控）記載用'!#REF!</f>
        <v>#REF!</v>
      </c>
      <c r="J288" s="119" t="e">
        <f>'報告書（事業主控）記載用'!#REF!</f>
        <v>#REF!</v>
      </c>
      <c r="K288" s="119" t="e">
        <f>'報告書（事業主控）記載用'!#REF!</f>
        <v>#REF!</v>
      </c>
      <c r="L288" s="119">
        <f t="shared" si="23"/>
        <v>0</v>
      </c>
      <c r="M288" s="119">
        <f t="shared" si="24"/>
        <v>0</v>
      </c>
      <c r="N288" s="119" t="e">
        <f t="shared" si="26"/>
        <v>#REF!</v>
      </c>
      <c r="O288" s="119" t="e">
        <f t="shared" si="25"/>
        <v>#REF!</v>
      </c>
      <c r="R288" s="119" t="e">
        <f>IF(AND(J288=0,C288&gt;=設定シート!E$101,C288&lt;=設定シート!G$101),1,0)</f>
        <v>#REF!</v>
      </c>
    </row>
    <row r="289" spans="1:18" ht="15" customHeight="1">
      <c r="B289" s="119">
        <v>4</v>
      </c>
      <c r="C289" s="119" t="e">
        <f>'報告書（事業主控）記載用'!#REF!</f>
        <v>#REF!</v>
      </c>
      <c r="D289" s="119" t="e">
        <f>IF(E289&lt;&gt;"31 水力発電施設、ずい道等新設事業","",IF('報告書（事業主控）記載用'!#REF!=11,1,IF('報告書（事業主控）記載用'!#REF!=13,2,IF('報告書（事業主控）記載用'!#REF!=15,3,IF('報告書（事業主控）記載用'!#REF!=17,4,"")))))</f>
        <v>#REF!</v>
      </c>
      <c r="E289" s="119" t="e">
        <f>'報告書（事業主控）記載用'!#REF!</f>
        <v>#REF!</v>
      </c>
      <c r="F289" s="119" t="e">
        <f>'報告書（事業主控）記載用'!#REF!</f>
        <v>#REF!</v>
      </c>
      <c r="G289" s="119" t="e">
        <f>IF(OR(LEFT(E289,2)="31",LEFT(E289,2)="34",LEFT(E289,2)="36",LEFT(E289,2)="37"),VLOOKUP(E289,労務比率2,'報告書（事業主控）記載用'!#REF!,FALSE),VLOOKUP(E289,労務比率,'報告書（事業主控）記載用'!#REF!,FALSE))</f>
        <v>#REF!</v>
      </c>
      <c r="H289" s="119" t="e">
        <f>IF(OR(LEFT(E289,2)="31",LEFT(E289,2)="34",LEFT(E289,2)="36",LEFT(E289,2)="37"),VLOOKUP(E289,労務比率2,'報告書（事業主控）記載用'!#REF!+1,FALSE),VLOOKUP(E289,労務比率,'報告書（事業主控）記載用'!#REF!+1,FALSE))</f>
        <v>#REF!</v>
      </c>
      <c r="I289" s="119" t="e">
        <f>'報告書（事業主控）記載用'!#REF!</f>
        <v>#REF!</v>
      </c>
      <c r="J289" s="119" t="e">
        <f>'報告書（事業主控）記載用'!#REF!</f>
        <v>#REF!</v>
      </c>
      <c r="K289" s="119" t="e">
        <f>'報告書（事業主控）記載用'!#REF!</f>
        <v>#REF!</v>
      </c>
      <c r="L289" s="119">
        <f t="shared" si="23"/>
        <v>0</v>
      </c>
      <c r="M289" s="119">
        <f t="shared" si="24"/>
        <v>0</v>
      </c>
      <c r="N289" s="119" t="e">
        <f t="shared" si="26"/>
        <v>#REF!</v>
      </c>
      <c r="O289" s="119" t="e">
        <f t="shared" si="25"/>
        <v>#REF!</v>
      </c>
      <c r="R289" s="119" t="e">
        <f>IF(AND(J289=0,C289&gt;=設定シート!E$101,C289&lt;=設定シート!G$101),1,0)</f>
        <v>#REF!</v>
      </c>
    </row>
    <row r="290" spans="1:18" ht="15" customHeight="1">
      <c r="B290" s="119">
        <v>5</v>
      </c>
      <c r="C290" s="119" t="e">
        <f>'報告書（事業主控）記載用'!#REF!</f>
        <v>#REF!</v>
      </c>
      <c r="D290" s="119" t="e">
        <f>IF(E290&lt;&gt;"31 水力発電施設、ずい道等新設事業","",IF('報告書（事業主控）記載用'!#REF!=11,1,IF('報告書（事業主控）記載用'!#REF!=13,2,IF('報告書（事業主控）記載用'!#REF!=15,3,IF('報告書（事業主控）記載用'!#REF!=17,4,"")))))</f>
        <v>#REF!</v>
      </c>
      <c r="E290" s="119" t="e">
        <f>'報告書（事業主控）記載用'!#REF!</f>
        <v>#REF!</v>
      </c>
      <c r="F290" s="119" t="e">
        <f>'報告書（事業主控）記載用'!#REF!</f>
        <v>#REF!</v>
      </c>
      <c r="G290" s="119" t="e">
        <f>IF(OR(LEFT(E290,2)="31",LEFT(E290,2)="34",LEFT(E290,2)="36",LEFT(E290,2)="37"),VLOOKUP(E290,労務比率2,'報告書（事業主控）記載用'!#REF!,FALSE),VLOOKUP(E290,労務比率,'報告書（事業主控）記載用'!#REF!,FALSE))</f>
        <v>#REF!</v>
      </c>
      <c r="H290" s="119" t="e">
        <f>IF(OR(LEFT(E290,2)="31",LEFT(E290,2)="34",LEFT(E290,2)="36",LEFT(E290,2)="37"),VLOOKUP(E290,労務比率2,'報告書（事業主控）記載用'!#REF!+1,FALSE),VLOOKUP(E290,労務比率,'報告書（事業主控）記載用'!#REF!+1,FALSE))</f>
        <v>#REF!</v>
      </c>
      <c r="I290" s="119" t="e">
        <f>'報告書（事業主控）記載用'!#REF!</f>
        <v>#REF!</v>
      </c>
      <c r="J290" s="119" t="e">
        <f>'報告書（事業主控）記載用'!#REF!</f>
        <v>#REF!</v>
      </c>
      <c r="K290" s="119" t="e">
        <f>'報告書（事業主控）記載用'!#REF!</f>
        <v>#REF!</v>
      </c>
      <c r="L290" s="119">
        <f t="shared" si="23"/>
        <v>0</v>
      </c>
      <c r="M290" s="119">
        <f t="shared" si="24"/>
        <v>0</v>
      </c>
      <c r="N290" s="119" t="e">
        <f t="shared" si="26"/>
        <v>#REF!</v>
      </c>
      <c r="O290" s="119" t="e">
        <f t="shared" si="25"/>
        <v>#REF!</v>
      </c>
      <c r="R290" s="119" t="e">
        <f>IF(AND(J290=0,C290&gt;=設定シート!E$101,C290&lt;=設定シート!G$101),1,0)</f>
        <v>#REF!</v>
      </c>
    </row>
    <row r="291" spans="1:18" ht="15" customHeight="1">
      <c r="B291" s="119">
        <v>6</v>
      </c>
      <c r="C291" s="119" t="e">
        <f>'報告書（事業主控）記載用'!#REF!</f>
        <v>#REF!</v>
      </c>
      <c r="D291" s="119" t="e">
        <f>IF(E291&lt;&gt;"31 水力発電施設、ずい道等新設事業","",IF('報告書（事業主控）記載用'!#REF!=11,1,IF('報告書（事業主控）記載用'!#REF!=13,2,IF('報告書（事業主控）記載用'!#REF!=15,3,IF('報告書（事業主控）記載用'!#REF!=17,4,"")))))</f>
        <v>#REF!</v>
      </c>
      <c r="E291" s="119" t="e">
        <f>'報告書（事業主控）記載用'!#REF!</f>
        <v>#REF!</v>
      </c>
      <c r="F291" s="119" t="e">
        <f>'報告書（事業主控）記載用'!#REF!</f>
        <v>#REF!</v>
      </c>
      <c r="G291" s="119" t="e">
        <f>IF(OR(LEFT(E291,2)="31",LEFT(E291,2)="34",LEFT(E291,2)="36",LEFT(E291,2)="37"),VLOOKUP(E291,労務比率2,'報告書（事業主控）記載用'!#REF!,FALSE),VLOOKUP(E291,労務比率,'報告書（事業主控）記載用'!#REF!,FALSE))</f>
        <v>#REF!</v>
      </c>
      <c r="H291" s="119" t="e">
        <f>IF(OR(LEFT(E291,2)="31",LEFT(E291,2)="34",LEFT(E291,2)="36",LEFT(E291,2)="37"),VLOOKUP(E291,労務比率2,'報告書（事業主控）記載用'!#REF!+1,FALSE),VLOOKUP(E291,労務比率,'報告書（事業主控）記載用'!#REF!+1,FALSE))</f>
        <v>#REF!</v>
      </c>
      <c r="I291" s="119" t="e">
        <f>'報告書（事業主控）記載用'!#REF!</f>
        <v>#REF!</v>
      </c>
      <c r="J291" s="119" t="e">
        <f>'報告書（事業主控）記載用'!#REF!</f>
        <v>#REF!</v>
      </c>
      <c r="K291" s="119" t="e">
        <f>'報告書（事業主控）記載用'!#REF!</f>
        <v>#REF!</v>
      </c>
      <c r="L291" s="119">
        <f t="shared" si="23"/>
        <v>0</v>
      </c>
      <c r="M291" s="119">
        <f t="shared" si="24"/>
        <v>0</v>
      </c>
      <c r="N291" s="119" t="e">
        <f t="shared" si="26"/>
        <v>#REF!</v>
      </c>
      <c r="O291" s="119" t="e">
        <f t="shared" si="25"/>
        <v>#REF!</v>
      </c>
      <c r="R291" s="119" t="e">
        <f>IF(AND(J291=0,C291&gt;=設定シート!E$101,C291&lt;=設定シート!G$101),1,0)</f>
        <v>#REF!</v>
      </c>
    </row>
    <row r="292" spans="1:18" ht="15" customHeight="1">
      <c r="B292" s="119">
        <v>7</v>
      </c>
      <c r="C292" s="119" t="e">
        <f>'報告書（事業主控）記載用'!#REF!</f>
        <v>#REF!</v>
      </c>
      <c r="D292" s="119" t="e">
        <f>IF(E292&lt;&gt;"31 水力発電施設、ずい道等新設事業","",IF('報告書（事業主控）記載用'!#REF!=11,1,IF('報告書（事業主控）記載用'!#REF!=13,2,IF('報告書（事業主控）記載用'!#REF!=15,3,IF('報告書（事業主控）記載用'!#REF!=17,4,"")))))</f>
        <v>#REF!</v>
      </c>
      <c r="E292" s="119" t="e">
        <f>'報告書（事業主控）記載用'!#REF!</f>
        <v>#REF!</v>
      </c>
      <c r="F292" s="119" t="e">
        <f>'報告書（事業主控）記載用'!#REF!</f>
        <v>#REF!</v>
      </c>
      <c r="G292" s="119" t="e">
        <f>IF(OR(LEFT(E292,2)="31",LEFT(E292,2)="34",LEFT(E292,2)="36",LEFT(E292,2)="37"),VLOOKUP(E292,労務比率2,'報告書（事業主控）記載用'!#REF!,FALSE),VLOOKUP(E292,労務比率,'報告書（事業主控）記載用'!#REF!,FALSE))</f>
        <v>#REF!</v>
      </c>
      <c r="H292" s="119" t="e">
        <f>IF(OR(LEFT(E292,2)="31",LEFT(E292,2)="34",LEFT(E292,2)="36",LEFT(E292,2)="37"),VLOOKUP(E292,労務比率2,'報告書（事業主控）記載用'!#REF!+1,FALSE),VLOOKUP(E292,労務比率,'報告書（事業主控）記載用'!#REF!+1,FALSE))</f>
        <v>#REF!</v>
      </c>
      <c r="I292" s="119" t="e">
        <f>'報告書（事業主控）記載用'!#REF!</f>
        <v>#REF!</v>
      </c>
      <c r="J292" s="119" t="e">
        <f>'報告書（事業主控）記載用'!#REF!</f>
        <v>#REF!</v>
      </c>
      <c r="K292" s="119" t="e">
        <f>'報告書（事業主控）記載用'!#REF!</f>
        <v>#REF!</v>
      </c>
      <c r="L292" s="119">
        <f t="shared" si="23"/>
        <v>0</v>
      </c>
      <c r="M292" s="119">
        <f t="shared" si="24"/>
        <v>0</v>
      </c>
      <c r="N292" s="119" t="e">
        <f t="shared" si="26"/>
        <v>#REF!</v>
      </c>
      <c r="O292" s="119" t="e">
        <f t="shared" si="25"/>
        <v>#REF!</v>
      </c>
      <c r="R292" s="119" t="e">
        <f>IF(AND(J292=0,C292&gt;=設定シート!E$101,C292&lt;=設定シート!G$101),1,0)</f>
        <v>#REF!</v>
      </c>
    </row>
    <row r="293" spans="1:18" ht="15" customHeight="1">
      <c r="B293" s="119">
        <v>8</v>
      </c>
      <c r="C293" s="119" t="e">
        <f>'報告書（事業主控）記載用'!#REF!</f>
        <v>#REF!</v>
      </c>
      <c r="D293" s="119" t="e">
        <f>IF(E293&lt;&gt;"31 水力発電施設、ずい道等新設事業","",IF('報告書（事業主控）記載用'!#REF!=11,1,IF('報告書（事業主控）記載用'!#REF!=13,2,IF('報告書（事業主控）記載用'!#REF!=15,3,IF('報告書（事業主控）記載用'!#REF!=17,4,"")))))</f>
        <v>#REF!</v>
      </c>
      <c r="E293" s="119" t="e">
        <f>'報告書（事業主控）記載用'!#REF!</f>
        <v>#REF!</v>
      </c>
      <c r="F293" s="119" t="e">
        <f>'報告書（事業主控）記載用'!#REF!</f>
        <v>#REF!</v>
      </c>
      <c r="G293" s="119" t="e">
        <f>IF(OR(LEFT(E293,2)="31",LEFT(E293,2)="34",LEFT(E293,2)="36",LEFT(E293,2)="37"),VLOOKUP(E293,労務比率2,'報告書（事業主控）記載用'!#REF!,FALSE),VLOOKUP(E293,労務比率,'報告書（事業主控）記載用'!#REF!,FALSE))</f>
        <v>#REF!</v>
      </c>
      <c r="H293" s="119" t="e">
        <f>IF(OR(LEFT(E293,2)="31",LEFT(E293,2)="34",LEFT(E293,2)="36",LEFT(E293,2)="37"),VLOOKUP(E293,労務比率2,'報告書（事業主控）記載用'!#REF!+1,FALSE),VLOOKUP(E293,労務比率,'報告書（事業主控）記載用'!#REF!+1,FALSE))</f>
        <v>#REF!</v>
      </c>
      <c r="I293" s="119" t="e">
        <f>'報告書（事業主控）記載用'!#REF!</f>
        <v>#REF!</v>
      </c>
      <c r="J293" s="119" t="e">
        <f>'報告書（事業主控）記載用'!#REF!</f>
        <v>#REF!</v>
      </c>
      <c r="K293" s="119" t="e">
        <f>'報告書（事業主控）記載用'!#REF!</f>
        <v>#REF!</v>
      </c>
      <c r="L293" s="119">
        <f t="shared" si="23"/>
        <v>0</v>
      </c>
      <c r="M293" s="119">
        <f t="shared" si="24"/>
        <v>0</v>
      </c>
      <c r="N293" s="119" t="e">
        <f t="shared" si="26"/>
        <v>#REF!</v>
      </c>
      <c r="O293" s="119" t="e">
        <f t="shared" si="25"/>
        <v>#REF!</v>
      </c>
      <c r="R293" s="119" t="e">
        <f>IF(AND(J293=0,C293&gt;=設定シート!E$101,C293&lt;=設定シート!G$101),1,0)</f>
        <v>#REF!</v>
      </c>
    </row>
    <row r="294" spans="1:18" ht="15" customHeight="1">
      <c r="B294" s="119">
        <v>9</v>
      </c>
      <c r="C294" s="119" t="e">
        <f>'報告書（事業主控）記載用'!#REF!</f>
        <v>#REF!</v>
      </c>
      <c r="D294" s="119" t="e">
        <f>IF(E294&lt;&gt;"31 水力発電施設、ずい道等新設事業","",IF('報告書（事業主控）記載用'!#REF!=11,1,IF('報告書（事業主控）記載用'!#REF!=13,2,IF('報告書（事業主控）記載用'!#REF!=15,3,IF('報告書（事業主控）記載用'!#REF!=17,4,"")))))</f>
        <v>#REF!</v>
      </c>
      <c r="E294" s="119" t="e">
        <f>'報告書（事業主控）記載用'!#REF!</f>
        <v>#REF!</v>
      </c>
      <c r="F294" s="119" t="e">
        <f>'報告書（事業主控）記載用'!#REF!</f>
        <v>#REF!</v>
      </c>
      <c r="G294" s="119" t="e">
        <f>IF(OR(LEFT(E294,2)="31",LEFT(E294,2)="34",LEFT(E294,2)="36",LEFT(E294,2)="37"),VLOOKUP(E294,労務比率2,'報告書（事業主控）記載用'!#REF!,FALSE),VLOOKUP(E294,労務比率,'報告書（事業主控）記載用'!#REF!,FALSE))</f>
        <v>#REF!</v>
      </c>
      <c r="H294" s="119" t="e">
        <f>IF(OR(LEFT(E294,2)="31",LEFT(E294,2)="34",LEFT(E294,2)="36",LEFT(E294,2)="37"),VLOOKUP(E294,労務比率2,'報告書（事業主控）記載用'!#REF!+1,FALSE),VLOOKUP(E294,労務比率,'報告書（事業主控）記載用'!#REF!+1,FALSE))</f>
        <v>#REF!</v>
      </c>
      <c r="I294" s="119" t="e">
        <f>'報告書（事業主控）記載用'!#REF!</f>
        <v>#REF!</v>
      </c>
      <c r="J294" s="119" t="e">
        <f>'報告書（事業主控）記載用'!#REF!</f>
        <v>#REF!</v>
      </c>
      <c r="K294" s="119" t="e">
        <f>'報告書（事業主控）記載用'!#REF!</f>
        <v>#REF!</v>
      </c>
      <c r="L294" s="119">
        <f t="shared" si="23"/>
        <v>0</v>
      </c>
      <c r="M294" s="119">
        <f t="shared" si="24"/>
        <v>0</v>
      </c>
      <c r="N294" s="119" t="e">
        <f t="shared" si="26"/>
        <v>#REF!</v>
      </c>
      <c r="O294" s="119" t="e">
        <f t="shared" si="25"/>
        <v>#REF!</v>
      </c>
      <c r="R294" s="119" t="e">
        <f>IF(AND(J294=0,C294&gt;=設定シート!E$101,C294&lt;=設定シート!G$101),1,0)</f>
        <v>#REF!</v>
      </c>
    </row>
    <row r="295" spans="1:18" ht="15" customHeight="1">
      <c r="A295" s="119">
        <v>27</v>
      </c>
      <c r="B295" s="119">
        <v>1</v>
      </c>
      <c r="C295" s="119" t="e">
        <f>'報告書（事業主控）記載用'!#REF!</f>
        <v>#REF!</v>
      </c>
      <c r="D295" s="119" t="e">
        <f>IF(E295&lt;&gt;"31 水力発電施設、ずい道等新設事業","",IF('報告書（事業主控）記載用'!#REF!=11,1,IF('報告書（事業主控）記載用'!#REF!=13,2,IF('報告書（事業主控）記載用'!#REF!=15,3,IF('報告書（事業主控）記載用'!#REF!=17,4,"")))))</f>
        <v>#REF!</v>
      </c>
      <c r="E295" s="119" t="e">
        <f>'報告書（事業主控）記載用'!#REF!</f>
        <v>#REF!</v>
      </c>
      <c r="F295" s="119" t="e">
        <f>'報告書（事業主控）記載用'!#REF!</f>
        <v>#REF!</v>
      </c>
      <c r="G295" s="119" t="e">
        <f>IF(OR(LEFT(E295,2)="31",LEFT(E295,2)="34",LEFT(E295,2)="36",LEFT(E295,2)="37"),VLOOKUP(E295,労務比率2,'報告書（事業主控）記載用'!#REF!,FALSE),VLOOKUP(E295,労務比率,'報告書（事業主控）記載用'!#REF!,FALSE))</f>
        <v>#REF!</v>
      </c>
      <c r="H295" s="119" t="e">
        <f>IF(OR(LEFT(E295,2)="31",LEFT(E295,2)="34",LEFT(E295,2)="36",LEFT(E295,2)="37"),VLOOKUP(E295,労務比率2,'報告書（事業主控）記載用'!#REF!+1,FALSE),VLOOKUP(E295,労務比率,'報告書（事業主控）記載用'!#REF!+1,FALSE))</f>
        <v>#REF!</v>
      </c>
      <c r="I295" s="119" t="e">
        <f>'報告書（事業主控）記載用'!#REF!</f>
        <v>#REF!</v>
      </c>
      <c r="J295" s="119" t="e">
        <f>'報告書（事業主控）記載用'!#REF!</f>
        <v>#REF!</v>
      </c>
      <c r="K295" s="119" t="e">
        <f>'報告書（事業主控）記載用'!#REF!</f>
        <v>#REF!</v>
      </c>
      <c r="L295" s="119">
        <f t="shared" si="23"/>
        <v>0</v>
      </c>
      <c r="M295" s="119">
        <f t="shared" si="24"/>
        <v>0</v>
      </c>
      <c r="N295" s="119" t="e">
        <f t="shared" si="26"/>
        <v>#REF!</v>
      </c>
      <c r="O295" s="119" t="e">
        <f t="shared" si="25"/>
        <v>#REF!</v>
      </c>
      <c r="P295" s="119">
        <f>INT(SUMIF(O295:O303,0,I295:I303)*105/108)</f>
        <v>0</v>
      </c>
      <c r="Q295" s="119">
        <f>INT(P295*IF(COUNTIF(R295:R303,1)=0,0,SUMIF(R295:R303,1,G295:G303)/COUNTIF(R295:R303,1))/100)</f>
        <v>0</v>
      </c>
      <c r="R295" s="119" t="e">
        <f>IF(AND(J295=0,C295&gt;=設定シート!E$101,C295&lt;=設定シート!G$101),1,0)</f>
        <v>#REF!</v>
      </c>
    </row>
    <row r="296" spans="1:18" ht="15" customHeight="1">
      <c r="B296" s="119">
        <v>2</v>
      </c>
      <c r="C296" s="119" t="e">
        <f>'報告書（事業主控）記載用'!#REF!</f>
        <v>#REF!</v>
      </c>
      <c r="D296" s="119" t="e">
        <f>IF(E296&lt;&gt;"31 水力発電施設、ずい道等新設事業","",IF('報告書（事業主控）記載用'!#REF!=11,1,IF('報告書（事業主控）記載用'!#REF!=13,2,IF('報告書（事業主控）記載用'!#REF!=15,3,IF('報告書（事業主控）記載用'!#REF!=17,4,"")))))</f>
        <v>#REF!</v>
      </c>
      <c r="E296" s="119" t="e">
        <f>'報告書（事業主控）記載用'!#REF!</f>
        <v>#REF!</v>
      </c>
      <c r="F296" s="119" t="e">
        <f>'報告書（事業主控）記載用'!#REF!</f>
        <v>#REF!</v>
      </c>
      <c r="G296" s="119" t="e">
        <f>IF(OR(LEFT(E296,2)="31",LEFT(E296,2)="34",LEFT(E296,2)="36",LEFT(E296,2)="37"),VLOOKUP(E296,労務比率2,'報告書（事業主控）記載用'!#REF!,FALSE),VLOOKUP(E296,労務比率,'報告書（事業主控）記載用'!#REF!,FALSE))</f>
        <v>#REF!</v>
      </c>
      <c r="H296" s="119" t="e">
        <f>IF(OR(LEFT(E296,2)="31",LEFT(E296,2)="34",LEFT(E296,2)="36",LEFT(E296,2)="37"),VLOOKUP(E296,労務比率2,'報告書（事業主控）記載用'!#REF!+1,FALSE),VLOOKUP(E296,労務比率,'報告書（事業主控）記載用'!#REF!+1,FALSE))</f>
        <v>#REF!</v>
      </c>
      <c r="I296" s="119" t="e">
        <f>'報告書（事業主控）記載用'!#REF!</f>
        <v>#REF!</v>
      </c>
      <c r="J296" s="119" t="e">
        <f>'報告書（事業主控）記載用'!#REF!</f>
        <v>#REF!</v>
      </c>
      <c r="K296" s="119" t="e">
        <f>'報告書（事業主控）記載用'!#REF!</f>
        <v>#REF!</v>
      </c>
      <c r="L296" s="119">
        <f t="shared" si="23"/>
        <v>0</v>
      </c>
      <c r="M296" s="119">
        <f t="shared" si="24"/>
        <v>0</v>
      </c>
      <c r="N296" s="119" t="e">
        <f t="shared" si="26"/>
        <v>#REF!</v>
      </c>
      <c r="O296" s="119" t="e">
        <f t="shared" si="25"/>
        <v>#REF!</v>
      </c>
      <c r="R296" s="119" t="e">
        <f>IF(AND(J296=0,C296&gt;=設定シート!E$101,C296&lt;=設定シート!G$101),1,0)</f>
        <v>#REF!</v>
      </c>
    </row>
    <row r="297" spans="1:18" ht="15" customHeight="1">
      <c r="B297" s="119">
        <v>3</v>
      </c>
      <c r="C297" s="119" t="e">
        <f>'報告書（事業主控）記載用'!#REF!</f>
        <v>#REF!</v>
      </c>
      <c r="D297" s="119" t="e">
        <f>IF(E297&lt;&gt;"31 水力発電施設、ずい道等新設事業","",IF('報告書（事業主控）記載用'!#REF!=11,1,IF('報告書（事業主控）記載用'!#REF!=13,2,IF('報告書（事業主控）記載用'!#REF!=15,3,IF('報告書（事業主控）記載用'!#REF!=17,4,"")))))</f>
        <v>#REF!</v>
      </c>
      <c r="E297" s="119" t="e">
        <f>'報告書（事業主控）記載用'!#REF!</f>
        <v>#REF!</v>
      </c>
      <c r="F297" s="119" t="e">
        <f>'報告書（事業主控）記載用'!#REF!</f>
        <v>#REF!</v>
      </c>
      <c r="G297" s="119" t="e">
        <f>IF(OR(LEFT(E297,2)="31",LEFT(E297,2)="34",LEFT(E297,2)="36",LEFT(E297,2)="37"),VLOOKUP(E297,労務比率2,'報告書（事業主控）記載用'!#REF!,FALSE),VLOOKUP(E297,労務比率,'報告書（事業主控）記載用'!#REF!,FALSE))</f>
        <v>#REF!</v>
      </c>
      <c r="H297" s="119" t="e">
        <f>IF(OR(LEFT(E297,2)="31",LEFT(E297,2)="34",LEFT(E297,2)="36",LEFT(E297,2)="37"),VLOOKUP(E297,労務比率2,'報告書（事業主控）記載用'!#REF!+1,FALSE),VLOOKUP(E297,労務比率,'報告書（事業主控）記載用'!#REF!+1,FALSE))</f>
        <v>#REF!</v>
      </c>
      <c r="I297" s="119" t="e">
        <f>'報告書（事業主控）記載用'!#REF!</f>
        <v>#REF!</v>
      </c>
      <c r="J297" s="119" t="e">
        <f>'報告書（事業主控）記載用'!#REF!</f>
        <v>#REF!</v>
      </c>
      <c r="K297" s="119" t="e">
        <f>'報告書（事業主控）記載用'!#REF!</f>
        <v>#REF!</v>
      </c>
      <c r="L297" s="119">
        <f t="shared" si="23"/>
        <v>0</v>
      </c>
      <c r="M297" s="119">
        <f t="shared" si="24"/>
        <v>0</v>
      </c>
      <c r="N297" s="119" t="e">
        <f t="shared" si="26"/>
        <v>#REF!</v>
      </c>
      <c r="O297" s="119" t="e">
        <f t="shared" si="25"/>
        <v>#REF!</v>
      </c>
      <c r="R297" s="119" t="e">
        <f>IF(AND(J297=0,C297&gt;=設定シート!E$101,C297&lt;=設定シート!G$101),1,0)</f>
        <v>#REF!</v>
      </c>
    </row>
    <row r="298" spans="1:18" ht="15" customHeight="1">
      <c r="B298" s="119">
        <v>4</v>
      </c>
      <c r="C298" s="119" t="e">
        <f>'報告書（事業主控）記載用'!#REF!</f>
        <v>#REF!</v>
      </c>
      <c r="D298" s="119" t="e">
        <f>IF(E298&lt;&gt;"31 水力発電施設、ずい道等新設事業","",IF('報告書（事業主控）記載用'!#REF!=11,1,IF('報告書（事業主控）記載用'!#REF!=13,2,IF('報告書（事業主控）記載用'!#REF!=15,3,IF('報告書（事業主控）記載用'!#REF!=17,4,"")))))</f>
        <v>#REF!</v>
      </c>
      <c r="E298" s="119" t="e">
        <f>'報告書（事業主控）記載用'!#REF!</f>
        <v>#REF!</v>
      </c>
      <c r="F298" s="119" t="e">
        <f>'報告書（事業主控）記載用'!#REF!</f>
        <v>#REF!</v>
      </c>
      <c r="G298" s="119" t="e">
        <f>IF(OR(LEFT(E298,2)="31",LEFT(E298,2)="34",LEFT(E298,2)="36",LEFT(E298,2)="37"),VLOOKUP(E298,労務比率2,'報告書（事業主控）記載用'!#REF!,FALSE),VLOOKUP(E298,労務比率,'報告書（事業主控）記載用'!#REF!,FALSE))</f>
        <v>#REF!</v>
      </c>
      <c r="H298" s="119" t="e">
        <f>IF(OR(LEFT(E298,2)="31",LEFT(E298,2)="34",LEFT(E298,2)="36",LEFT(E298,2)="37"),VLOOKUP(E298,労務比率2,'報告書（事業主控）記載用'!#REF!+1,FALSE),VLOOKUP(E298,労務比率,'報告書（事業主控）記載用'!#REF!+1,FALSE))</f>
        <v>#REF!</v>
      </c>
      <c r="I298" s="119" t="e">
        <f>'報告書（事業主控）記載用'!#REF!</f>
        <v>#REF!</v>
      </c>
      <c r="J298" s="119" t="e">
        <f>'報告書（事業主控）記載用'!#REF!</f>
        <v>#REF!</v>
      </c>
      <c r="K298" s="119" t="e">
        <f>'報告書（事業主控）記載用'!#REF!</f>
        <v>#REF!</v>
      </c>
      <c r="L298" s="119">
        <f t="shared" si="23"/>
        <v>0</v>
      </c>
      <c r="M298" s="119">
        <f t="shared" si="24"/>
        <v>0</v>
      </c>
      <c r="N298" s="119" t="e">
        <f t="shared" si="26"/>
        <v>#REF!</v>
      </c>
      <c r="O298" s="119" t="e">
        <f t="shared" si="25"/>
        <v>#REF!</v>
      </c>
      <c r="R298" s="119" t="e">
        <f>IF(AND(J298=0,C298&gt;=設定シート!E$101,C298&lt;=設定シート!G$101),1,0)</f>
        <v>#REF!</v>
      </c>
    </row>
    <row r="299" spans="1:18" ht="15" customHeight="1">
      <c r="B299" s="119">
        <v>5</v>
      </c>
      <c r="C299" s="119" t="e">
        <f>'報告書（事業主控）記載用'!#REF!</f>
        <v>#REF!</v>
      </c>
      <c r="D299" s="119" t="e">
        <f>IF(E299&lt;&gt;"31 水力発電施設、ずい道等新設事業","",IF('報告書（事業主控）記載用'!#REF!=11,1,IF('報告書（事業主控）記載用'!#REF!=13,2,IF('報告書（事業主控）記載用'!#REF!=15,3,IF('報告書（事業主控）記載用'!#REF!=17,4,"")))))</f>
        <v>#REF!</v>
      </c>
      <c r="E299" s="119" t="e">
        <f>'報告書（事業主控）記載用'!#REF!</f>
        <v>#REF!</v>
      </c>
      <c r="F299" s="119" t="e">
        <f>'報告書（事業主控）記載用'!#REF!</f>
        <v>#REF!</v>
      </c>
      <c r="G299" s="119" t="e">
        <f>IF(OR(LEFT(E299,2)="31",LEFT(E299,2)="34",LEFT(E299,2)="36",LEFT(E299,2)="37"),VLOOKUP(E299,労務比率2,'報告書（事業主控）記載用'!#REF!,FALSE),VLOOKUP(E299,労務比率,'報告書（事業主控）記載用'!#REF!,FALSE))</f>
        <v>#REF!</v>
      </c>
      <c r="H299" s="119" t="e">
        <f>IF(OR(LEFT(E299,2)="31",LEFT(E299,2)="34",LEFT(E299,2)="36",LEFT(E299,2)="37"),VLOOKUP(E299,労務比率2,'報告書（事業主控）記載用'!#REF!+1,FALSE),VLOOKUP(E299,労務比率,'報告書（事業主控）記載用'!#REF!+1,FALSE))</f>
        <v>#REF!</v>
      </c>
      <c r="I299" s="119" t="e">
        <f>'報告書（事業主控）記載用'!#REF!</f>
        <v>#REF!</v>
      </c>
      <c r="J299" s="119" t="e">
        <f>'報告書（事業主控）記載用'!#REF!</f>
        <v>#REF!</v>
      </c>
      <c r="K299" s="119" t="e">
        <f>'報告書（事業主控）記載用'!#REF!</f>
        <v>#REF!</v>
      </c>
      <c r="L299" s="119">
        <f t="shared" si="23"/>
        <v>0</v>
      </c>
      <c r="M299" s="119">
        <f t="shared" si="24"/>
        <v>0</v>
      </c>
      <c r="N299" s="119" t="e">
        <f t="shared" si="26"/>
        <v>#REF!</v>
      </c>
      <c r="O299" s="119" t="e">
        <f t="shared" si="25"/>
        <v>#REF!</v>
      </c>
      <c r="R299" s="119" t="e">
        <f>IF(AND(J299=0,C299&gt;=設定シート!E$101,C299&lt;=設定シート!G$101),1,0)</f>
        <v>#REF!</v>
      </c>
    </row>
    <row r="300" spans="1:18" ht="15" customHeight="1">
      <c r="B300" s="119">
        <v>6</v>
      </c>
      <c r="C300" s="119" t="e">
        <f>'報告書（事業主控）記載用'!#REF!</f>
        <v>#REF!</v>
      </c>
      <c r="D300" s="119" t="e">
        <f>IF(E300&lt;&gt;"31 水力発電施設、ずい道等新設事業","",IF('報告書（事業主控）記載用'!#REF!=11,1,IF('報告書（事業主控）記載用'!#REF!=13,2,IF('報告書（事業主控）記載用'!#REF!=15,3,IF('報告書（事業主控）記載用'!#REF!=17,4,"")))))</f>
        <v>#REF!</v>
      </c>
      <c r="E300" s="119" t="e">
        <f>'報告書（事業主控）記載用'!#REF!</f>
        <v>#REF!</v>
      </c>
      <c r="F300" s="119" t="e">
        <f>'報告書（事業主控）記載用'!#REF!</f>
        <v>#REF!</v>
      </c>
      <c r="G300" s="119" t="e">
        <f>IF(OR(LEFT(E300,2)="31",LEFT(E300,2)="34",LEFT(E300,2)="36",LEFT(E300,2)="37"),VLOOKUP(E300,労務比率2,'報告書（事業主控）記載用'!#REF!,FALSE),VLOOKUP(E300,労務比率,'報告書（事業主控）記載用'!#REF!,FALSE))</f>
        <v>#REF!</v>
      </c>
      <c r="H300" s="119" t="e">
        <f>IF(OR(LEFT(E300,2)="31",LEFT(E300,2)="34",LEFT(E300,2)="36",LEFT(E300,2)="37"),VLOOKUP(E300,労務比率2,'報告書（事業主控）記載用'!#REF!+1,FALSE),VLOOKUP(E300,労務比率,'報告書（事業主控）記載用'!#REF!+1,FALSE))</f>
        <v>#REF!</v>
      </c>
      <c r="I300" s="119" t="e">
        <f>'報告書（事業主控）記載用'!#REF!</f>
        <v>#REF!</v>
      </c>
      <c r="J300" s="119" t="e">
        <f>'報告書（事業主控）記載用'!#REF!</f>
        <v>#REF!</v>
      </c>
      <c r="K300" s="119" t="e">
        <f>'報告書（事業主控）記載用'!#REF!</f>
        <v>#REF!</v>
      </c>
      <c r="L300" s="119">
        <f t="shared" si="23"/>
        <v>0</v>
      </c>
      <c r="M300" s="119">
        <f t="shared" si="24"/>
        <v>0</v>
      </c>
      <c r="N300" s="119" t="e">
        <f t="shared" si="26"/>
        <v>#REF!</v>
      </c>
      <c r="O300" s="119" t="e">
        <f t="shared" si="25"/>
        <v>#REF!</v>
      </c>
      <c r="R300" s="119" t="e">
        <f>IF(AND(J300=0,C300&gt;=設定シート!E$101,C300&lt;=設定シート!G$101),1,0)</f>
        <v>#REF!</v>
      </c>
    </row>
    <row r="301" spans="1:18" ht="15" customHeight="1">
      <c r="B301" s="119">
        <v>7</v>
      </c>
      <c r="C301" s="119" t="e">
        <f>'報告書（事業主控）記載用'!#REF!</f>
        <v>#REF!</v>
      </c>
      <c r="D301" s="119" t="e">
        <f>IF(E301&lt;&gt;"31 水力発電施設、ずい道等新設事業","",IF('報告書（事業主控）記載用'!#REF!=11,1,IF('報告書（事業主控）記載用'!#REF!=13,2,IF('報告書（事業主控）記載用'!#REF!=15,3,IF('報告書（事業主控）記載用'!#REF!=17,4,"")))))</f>
        <v>#REF!</v>
      </c>
      <c r="E301" s="119" t="e">
        <f>'報告書（事業主控）記載用'!#REF!</f>
        <v>#REF!</v>
      </c>
      <c r="F301" s="119" t="e">
        <f>'報告書（事業主控）記載用'!#REF!</f>
        <v>#REF!</v>
      </c>
      <c r="G301" s="119" t="e">
        <f>IF(OR(LEFT(E301,2)="31",LEFT(E301,2)="34",LEFT(E301,2)="36",LEFT(E301,2)="37"),VLOOKUP(E301,労務比率2,'報告書（事業主控）記載用'!#REF!,FALSE),VLOOKUP(E301,労務比率,'報告書（事業主控）記載用'!#REF!,FALSE))</f>
        <v>#REF!</v>
      </c>
      <c r="H301" s="119" t="e">
        <f>IF(OR(LEFT(E301,2)="31",LEFT(E301,2)="34",LEFT(E301,2)="36",LEFT(E301,2)="37"),VLOOKUP(E301,労務比率2,'報告書（事業主控）記載用'!#REF!+1,FALSE),VLOOKUP(E301,労務比率,'報告書（事業主控）記載用'!#REF!+1,FALSE))</f>
        <v>#REF!</v>
      </c>
      <c r="I301" s="119" t="e">
        <f>'報告書（事業主控）記載用'!#REF!</f>
        <v>#REF!</v>
      </c>
      <c r="J301" s="119" t="e">
        <f>'報告書（事業主控）記載用'!#REF!</f>
        <v>#REF!</v>
      </c>
      <c r="K301" s="119" t="e">
        <f>'報告書（事業主控）記載用'!#REF!</f>
        <v>#REF!</v>
      </c>
      <c r="L301" s="119">
        <f t="shared" si="23"/>
        <v>0</v>
      </c>
      <c r="M301" s="119">
        <f t="shared" si="24"/>
        <v>0</v>
      </c>
      <c r="N301" s="119" t="e">
        <f t="shared" si="26"/>
        <v>#REF!</v>
      </c>
      <c r="O301" s="119" t="e">
        <f t="shared" si="25"/>
        <v>#REF!</v>
      </c>
      <c r="R301" s="119" t="e">
        <f>IF(AND(J301=0,C301&gt;=設定シート!E$101,C301&lt;=設定シート!G$101),1,0)</f>
        <v>#REF!</v>
      </c>
    </row>
    <row r="302" spans="1:18" ht="15" customHeight="1">
      <c r="B302" s="119">
        <v>8</v>
      </c>
      <c r="C302" s="119" t="e">
        <f>'報告書（事業主控）記載用'!#REF!</f>
        <v>#REF!</v>
      </c>
      <c r="D302" s="119" t="e">
        <f>IF(E302&lt;&gt;"31 水力発電施設、ずい道等新設事業","",IF('報告書（事業主控）記載用'!#REF!=11,1,IF('報告書（事業主控）記載用'!#REF!=13,2,IF('報告書（事業主控）記載用'!#REF!=15,3,IF('報告書（事業主控）記載用'!#REF!=17,4,"")))))</f>
        <v>#REF!</v>
      </c>
      <c r="E302" s="119" t="e">
        <f>'報告書（事業主控）記載用'!#REF!</f>
        <v>#REF!</v>
      </c>
      <c r="F302" s="119" t="e">
        <f>'報告書（事業主控）記載用'!#REF!</f>
        <v>#REF!</v>
      </c>
      <c r="G302" s="119" t="e">
        <f>IF(OR(LEFT(E302,2)="31",LEFT(E302,2)="34",LEFT(E302,2)="36",LEFT(E302,2)="37"),VLOOKUP(E302,労務比率2,'報告書（事業主控）記載用'!#REF!,FALSE),VLOOKUP(E302,労務比率,'報告書（事業主控）記載用'!#REF!,FALSE))</f>
        <v>#REF!</v>
      </c>
      <c r="H302" s="119" t="e">
        <f>IF(OR(LEFT(E302,2)="31",LEFT(E302,2)="34",LEFT(E302,2)="36",LEFT(E302,2)="37"),VLOOKUP(E302,労務比率2,'報告書（事業主控）記載用'!#REF!+1,FALSE),VLOOKUP(E302,労務比率,'報告書（事業主控）記載用'!#REF!+1,FALSE))</f>
        <v>#REF!</v>
      </c>
      <c r="I302" s="119" t="e">
        <f>'報告書（事業主控）記載用'!#REF!</f>
        <v>#REF!</v>
      </c>
      <c r="J302" s="119" t="e">
        <f>'報告書（事業主控）記載用'!#REF!</f>
        <v>#REF!</v>
      </c>
      <c r="K302" s="119" t="e">
        <f>'報告書（事業主控）記載用'!#REF!</f>
        <v>#REF!</v>
      </c>
      <c r="L302" s="119">
        <f t="shared" si="23"/>
        <v>0</v>
      </c>
      <c r="M302" s="119">
        <f t="shared" si="24"/>
        <v>0</v>
      </c>
      <c r="N302" s="119" t="e">
        <f t="shared" si="26"/>
        <v>#REF!</v>
      </c>
      <c r="O302" s="119" t="e">
        <f t="shared" si="25"/>
        <v>#REF!</v>
      </c>
      <c r="R302" s="119" t="e">
        <f>IF(AND(J302=0,C302&gt;=設定シート!E$101,C302&lt;=設定シート!G$101),1,0)</f>
        <v>#REF!</v>
      </c>
    </row>
    <row r="303" spans="1:18" ht="15" customHeight="1">
      <c r="B303" s="119">
        <v>9</v>
      </c>
      <c r="C303" s="119" t="e">
        <f>'報告書（事業主控）記載用'!#REF!</f>
        <v>#REF!</v>
      </c>
      <c r="D303" s="119" t="e">
        <f>IF(E303&lt;&gt;"31 水力発電施設、ずい道等新設事業","",IF('報告書（事業主控）記載用'!#REF!=11,1,IF('報告書（事業主控）記載用'!#REF!=13,2,IF('報告書（事業主控）記載用'!#REF!=15,3,IF('報告書（事業主控）記載用'!#REF!=17,4,"")))))</f>
        <v>#REF!</v>
      </c>
      <c r="E303" s="119" t="e">
        <f>'報告書（事業主控）記載用'!#REF!</f>
        <v>#REF!</v>
      </c>
      <c r="F303" s="119" t="e">
        <f>'報告書（事業主控）記載用'!#REF!</f>
        <v>#REF!</v>
      </c>
      <c r="G303" s="119" t="e">
        <f>IF(OR(LEFT(E303,2)="31",LEFT(E303,2)="34",LEFT(E303,2)="36",LEFT(E303,2)="37"),VLOOKUP(E303,労務比率2,'報告書（事業主控）記載用'!#REF!,FALSE),VLOOKUP(E303,労務比率,'報告書（事業主控）記載用'!#REF!,FALSE))</f>
        <v>#REF!</v>
      </c>
      <c r="H303" s="119" t="e">
        <f>IF(OR(LEFT(E303,2)="31",LEFT(E303,2)="34",LEFT(E303,2)="36",LEFT(E303,2)="37"),VLOOKUP(E303,労務比率2,'報告書（事業主控）記載用'!#REF!+1,FALSE),VLOOKUP(E303,労務比率,'報告書（事業主控）記載用'!#REF!+1,FALSE))</f>
        <v>#REF!</v>
      </c>
      <c r="I303" s="119" t="e">
        <f>'報告書（事業主控）記載用'!#REF!</f>
        <v>#REF!</v>
      </c>
      <c r="J303" s="119" t="e">
        <f>'報告書（事業主控）記載用'!#REF!</f>
        <v>#REF!</v>
      </c>
      <c r="K303" s="119" t="e">
        <f>'報告書（事業主控）記載用'!#REF!</f>
        <v>#REF!</v>
      </c>
      <c r="L303" s="119">
        <f t="shared" si="23"/>
        <v>0</v>
      </c>
      <c r="M303" s="119">
        <f t="shared" si="24"/>
        <v>0</v>
      </c>
      <c r="N303" s="119" t="e">
        <f t="shared" si="26"/>
        <v>#REF!</v>
      </c>
      <c r="O303" s="119" t="e">
        <f t="shared" si="25"/>
        <v>#REF!</v>
      </c>
      <c r="R303" s="119" t="e">
        <f>IF(AND(J303=0,C303&gt;=設定シート!E$101,C303&lt;=設定シート!G$101),1,0)</f>
        <v>#REF!</v>
      </c>
    </row>
    <row r="304" spans="1:18" ht="15" customHeight="1">
      <c r="A304" s="119">
        <v>28</v>
      </c>
      <c r="B304" s="119">
        <v>1</v>
      </c>
      <c r="C304" s="119" t="e">
        <f>'報告書（事業主控）記載用'!#REF!</f>
        <v>#REF!</v>
      </c>
      <c r="D304" s="119" t="e">
        <f>IF(E304&lt;&gt;"31 水力発電施設、ずい道等新設事業","",IF('報告書（事業主控）記載用'!#REF!=11,1,IF('報告書（事業主控）記載用'!#REF!=13,2,IF('報告書（事業主控）記載用'!#REF!=15,3,IF('報告書（事業主控）記載用'!#REF!=17,4,"")))))</f>
        <v>#REF!</v>
      </c>
      <c r="E304" s="119" t="e">
        <f>'報告書（事業主控）記載用'!#REF!</f>
        <v>#REF!</v>
      </c>
      <c r="F304" s="119" t="e">
        <f>'報告書（事業主控）記載用'!#REF!</f>
        <v>#REF!</v>
      </c>
      <c r="G304" s="119" t="e">
        <f>IF(OR(LEFT(E304,2)="31",LEFT(E304,2)="34",LEFT(E304,2)="36",LEFT(E304,2)="37"),VLOOKUP(E304,労務比率2,'報告書（事業主控）記載用'!#REF!,FALSE),VLOOKUP(E304,労務比率,'報告書（事業主控）記載用'!#REF!,FALSE))</f>
        <v>#REF!</v>
      </c>
      <c r="H304" s="119" t="e">
        <f>IF(OR(LEFT(E304,2)="31",LEFT(E304,2)="34",LEFT(E304,2)="36",LEFT(E304,2)="37"),VLOOKUP(E304,労務比率2,'報告書（事業主控）記載用'!#REF!+1,FALSE),VLOOKUP(E304,労務比率,'報告書（事業主控）記載用'!#REF!+1,FALSE))</f>
        <v>#REF!</v>
      </c>
      <c r="I304" s="119" t="e">
        <f>'報告書（事業主控）記載用'!#REF!</f>
        <v>#REF!</v>
      </c>
      <c r="J304" s="119" t="e">
        <f>'報告書（事業主控）記載用'!#REF!</f>
        <v>#REF!</v>
      </c>
      <c r="K304" s="119" t="e">
        <f>'報告書（事業主控）記載用'!#REF!</f>
        <v>#REF!</v>
      </c>
      <c r="L304" s="119">
        <f t="shared" si="23"/>
        <v>0</v>
      </c>
      <c r="M304" s="119">
        <f t="shared" si="24"/>
        <v>0</v>
      </c>
      <c r="N304" s="119" t="e">
        <f t="shared" si="26"/>
        <v>#REF!</v>
      </c>
      <c r="O304" s="119" t="e">
        <f t="shared" si="25"/>
        <v>#REF!</v>
      </c>
      <c r="P304" s="119">
        <f>INT(SUMIF(O304:O312,0,I304:I312)*105/108)</f>
        <v>0</v>
      </c>
      <c r="Q304" s="119">
        <f>INT(P304*IF(COUNTIF(R304:R312,1)=0,0,SUMIF(R304:R312,1,G304:G312)/COUNTIF(R304:R312,1))/100)</f>
        <v>0</v>
      </c>
      <c r="R304" s="119" t="e">
        <f>IF(AND(J304=0,C304&gt;=設定シート!E$101,C304&lt;=設定シート!G$101),1,0)</f>
        <v>#REF!</v>
      </c>
    </row>
    <row r="305" spans="1:18" ht="15" customHeight="1">
      <c r="B305" s="119">
        <v>2</v>
      </c>
      <c r="C305" s="119" t="e">
        <f>'報告書（事業主控）記載用'!#REF!</f>
        <v>#REF!</v>
      </c>
      <c r="D305" s="119" t="e">
        <f>IF(E305&lt;&gt;"31 水力発電施設、ずい道等新設事業","",IF('報告書（事業主控）記載用'!#REF!=11,1,IF('報告書（事業主控）記載用'!#REF!=13,2,IF('報告書（事業主控）記載用'!#REF!=15,3,IF('報告書（事業主控）記載用'!#REF!=17,4,"")))))</f>
        <v>#REF!</v>
      </c>
      <c r="E305" s="119" t="e">
        <f>'報告書（事業主控）記載用'!#REF!</f>
        <v>#REF!</v>
      </c>
      <c r="F305" s="119" t="e">
        <f>'報告書（事業主控）記載用'!#REF!</f>
        <v>#REF!</v>
      </c>
      <c r="G305" s="119" t="e">
        <f>IF(OR(LEFT(E305,2)="31",LEFT(E305,2)="34",LEFT(E305,2)="36",LEFT(E305,2)="37"),VLOOKUP(E305,労務比率2,'報告書（事業主控）記載用'!#REF!,FALSE),VLOOKUP(E305,労務比率,'報告書（事業主控）記載用'!#REF!,FALSE))</f>
        <v>#REF!</v>
      </c>
      <c r="H305" s="119" t="e">
        <f>IF(OR(LEFT(E305,2)="31",LEFT(E305,2)="34",LEFT(E305,2)="36",LEFT(E305,2)="37"),VLOOKUP(E305,労務比率2,'報告書（事業主控）記載用'!#REF!+1,FALSE),VLOOKUP(E305,労務比率,'報告書（事業主控）記載用'!#REF!+1,FALSE))</f>
        <v>#REF!</v>
      </c>
      <c r="I305" s="119" t="e">
        <f>'報告書（事業主控）記載用'!#REF!</f>
        <v>#REF!</v>
      </c>
      <c r="J305" s="119" t="e">
        <f>'報告書（事業主控）記載用'!#REF!</f>
        <v>#REF!</v>
      </c>
      <c r="K305" s="119" t="e">
        <f>'報告書（事業主控）記載用'!#REF!</f>
        <v>#REF!</v>
      </c>
      <c r="L305" s="119">
        <f t="shared" si="23"/>
        <v>0</v>
      </c>
      <c r="M305" s="119">
        <f t="shared" si="24"/>
        <v>0</v>
      </c>
      <c r="N305" s="119" t="e">
        <f t="shared" si="26"/>
        <v>#REF!</v>
      </c>
      <c r="O305" s="119" t="e">
        <f t="shared" si="25"/>
        <v>#REF!</v>
      </c>
      <c r="R305" s="119" t="e">
        <f>IF(AND(J305=0,C305&gt;=設定シート!E$101,C305&lt;=設定シート!G$101),1,0)</f>
        <v>#REF!</v>
      </c>
    </row>
    <row r="306" spans="1:18" ht="15" customHeight="1">
      <c r="B306" s="119">
        <v>3</v>
      </c>
      <c r="C306" s="119" t="e">
        <f>'報告書（事業主控）記載用'!#REF!</f>
        <v>#REF!</v>
      </c>
      <c r="D306" s="119" t="e">
        <f>IF(E306&lt;&gt;"31 水力発電施設、ずい道等新設事業","",IF('報告書（事業主控）記載用'!#REF!=11,1,IF('報告書（事業主控）記載用'!#REF!=13,2,IF('報告書（事業主控）記載用'!#REF!=15,3,IF('報告書（事業主控）記載用'!#REF!=17,4,"")))))</f>
        <v>#REF!</v>
      </c>
      <c r="E306" s="119" t="e">
        <f>'報告書（事業主控）記載用'!#REF!</f>
        <v>#REF!</v>
      </c>
      <c r="F306" s="119" t="e">
        <f>'報告書（事業主控）記載用'!#REF!</f>
        <v>#REF!</v>
      </c>
      <c r="G306" s="119" t="e">
        <f>IF(OR(LEFT(E306,2)="31",LEFT(E306,2)="34",LEFT(E306,2)="36",LEFT(E306,2)="37"),VLOOKUP(E306,労務比率2,'報告書（事業主控）記載用'!#REF!,FALSE),VLOOKUP(E306,労務比率,'報告書（事業主控）記載用'!#REF!,FALSE))</f>
        <v>#REF!</v>
      </c>
      <c r="H306" s="119" t="e">
        <f>IF(OR(LEFT(E306,2)="31",LEFT(E306,2)="34",LEFT(E306,2)="36",LEFT(E306,2)="37"),VLOOKUP(E306,労務比率2,'報告書（事業主控）記載用'!#REF!+1,FALSE),VLOOKUP(E306,労務比率,'報告書（事業主控）記載用'!#REF!+1,FALSE))</f>
        <v>#REF!</v>
      </c>
      <c r="I306" s="119" t="e">
        <f>'報告書（事業主控）記載用'!#REF!</f>
        <v>#REF!</v>
      </c>
      <c r="J306" s="119" t="e">
        <f>'報告書（事業主控）記載用'!#REF!</f>
        <v>#REF!</v>
      </c>
      <c r="K306" s="119" t="e">
        <f>'報告書（事業主控）記載用'!#REF!</f>
        <v>#REF!</v>
      </c>
      <c r="L306" s="119">
        <f t="shared" si="23"/>
        <v>0</v>
      </c>
      <c r="M306" s="119">
        <f t="shared" si="24"/>
        <v>0</v>
      </c>
      <c r="N306" s="119" t="e">
        <f t="shared" si="26"/>
        <v>#REF!</v>
      </c>
      <c r="O306" s="119" t="e">
        <f t="shared" si="25"/>
        <v>#REF!</v>
      </c>
      <c r="R306" s="119" t="e">
        <f>IF(AND(J306=0,C306&gt;=設定シート!E$101,C306&lt;=設定シート!G$101),1,0)</f>
        <v>#REF!</v>
      </c>
    </row>
    <row r="307" spans="1:18" ht="15" customHeight="1">
      <c r="B307" s="119">
        <v>4</v>
      </c>
      <c r="C307" s="119" t="e">
        <f>'報告書（事業主控）記載用'!#REF!</f>
        <v>#REF!</v>
      </c>
      <c r="D307" s="119" t="e">
        <f>IF(E307&lt;&gt;"31 水力発電施設、ずい道等新設事業","",IF('報告書（事業主控）記載用'!#REF!=11,1,IF('報告書（事業主控）記載用'!#REF!=13,2,IF('報告書（事業主控）記載用'!#REF!=15,3,IF('報告書（事業主控）記載用'!#REF!=17,4,"")))))</f>
        <v>#REF!</v>
      </c>
      <c r="E307" s="119" t="e">
        <f>'報告書（事業主控）記載用'!#REF!</f>
        <v>#REF!</v>
      </c>
      <c r="F307" s="119" t="e">
        <f>'報告書（事業主控）記載用'!#REF!</f>
        <v>#REF!</v>
      </c>
      <c r="G307" s="119" t="e">
        <f>IF(OR(LEFT(E307,2)="31",LEFT(E307,2)="34",LEFT(E307,2)="36",LEFT(E307,2)="37"),VLOOKUP(E307,労務比率2,'報告書（事業主控）記載用'!#REF!,FALSE),VLOOKUP(E307,労務比率,'報告書（事業主控）記載用'!#REF!,FALSE))</f>
        <v>#REF!</v>
      </c>
      <c r="H307" s="119" t="e">
        <f>IF(OR(LEFT(E307,2)="31",LEFT(E307,2)="34",LEFT(E307,2)="36",LEFT(E307,2)="37"),VLOOKUP(E307,労務比率2,'報告書（事業主控）記載用'!#REF!+1,FALSE),VLOOKUP(E307,労務比率,'報告書（事業主控）記載用'!#REF!+1,FALSE))</f>
        <v>#REF!</v>
      </c>
      <c r="I307" s="119" t="e">
        <f>'報告書（事業主控）記載用'!#REF!</f>
        <v>#REF!</v>
      </c>
      <c r="J307" s="119" t="e">
        <f>'報告書（事業主控）記載用'!#REF!</f>
        <v>#REF!</v>
      </c>
      <c r="K307" s="119" t="e">
        <f>'報告書（事業主控）記載用'!#REF!</f>
        <v>#REF!</v>
      </c>
      <c r="L307" s="119">
        <f t="shared" si="23"/>
        <v>0</v>
      </c>
      <c r="M307" s="119">
        <f t="shared" si="24"/>
        <v>0</v>
      </c>
      <c r="N307" s="119" t="e">
        <f t="shared" si="26"/>
        <v>#REF!</v>
      </c>
      <c r="O307" s="119" t="e">
        <f t="shared" si="25"/>
        <v>#REF!</v>
      </c>
      <c r="R307" s="119" t="e">
        <f>IF(AND(J307=0,C307&gt;=設定シート!E$101,C307&lt;=設定シート!G$101),1,0)</f>
        <v>#REF!</v>
      </c>
    </row>
    <row r="308" spans="1:18" ht="15" customHeight="1">
      <c r="B308" s="119">
        <v>5</v>
      </c>
      <c r="C308" s="119" t="e">
        <f>'報告書（事業主控）記載用'!#REF!</f>
        <v>#REF!</v>
      </c>
      <c r="D308" s="119" t="e">
        <f>IF(E308&lt;&gt;"31 水力発電施設、ずい道等新設事業","",IF('報告書（事業主控）記載用'!#REF!=11,1,IF('報告書（事業主控）記載用'!#REF!=13,2,IF('報告書（事業主控）記載用'!#REF!=15,3,IF('報告書（事業主控）記載用'!#REF!=17,4,"")))))</f>
        <v>#REF!</v>
      </c>
      <c r="E308" s="119" t="e">
        <f>'報告書（事業主控）記載用'!#REF!</f>
        <v>#REF!</v>
      </c>
      <c r="F308" s="119" t="e">
        <f>'報告書（事業主控）記載用'!#REF!</f>
        <v>#REF!</v>
      </c>
      <c r="G308" s="119" t="e">
        <f>IF(OR(LEFT(E308,2)="31",LEFT(E308,2)="34",LEFT(E308,2)="36",LEFT(E308,2)="37"),VLOOKUP(E308,労務比率2,'報告書（事業主控）記載用'!#REF!,FALSE),VLOOKUP(E308,労務比率,'報告書（事業主控）記載用'!#REF!,FALSE))</f>
        <v>#REF!</v>
      </c>
      <c r="H308" s="119" t="e">
        <f>IF(OR(LEFT(E308,2)="31",LEFT(E308,2)="34",LEFT(E308,2)="36",LEFT(E308,2)="37"),VLOOKUP(E308,労務比率2,'報告書（事業主控）記載用'!#REF!+1,FALSE),VLOOKUP(E308,労務比率,'報告書（事業主控）記載用'!#REF!+1,FALSE))</f>
        <v>#REF!</v>
      </c>
      <c r="I308" s="119" t="e">
        <f>'報告書（事業主控）記載用'!#REF!</f>
        <v>#REF!</v>
      </c>
      <c r="J308" s="119" t="e">
        <f>'報告書（事業主控）記載用'!#REF!</f>
        <v>#REF!</v>
      </c>
      <c r="K308" s="119" t="e">
        <f>'報告書（事業主控）記載用'!#REF!</f>
        <v>#REF!</v>
      </c>
      <c r="L308" s="119">
        <f t="shared" si="23"/>
        <v>0</v>
      </c>
      <c r="M308" s="119">
        <f t="shared" si="24"/>
        <v>0</v>
      </c>
      <c r="N308" s="119" t="e">
        <f t="shared" si="26"/>
        <v>#REF!</v>
      </c>
      <c r="O308" s="119" t="e">
        <f t="shared" si="25"/>
        <v>#REF!</v>
      </c>
      <c r="R308" s="119" t="e">
        <f>IF(AND(J308=0,C308&gt;=設定シート!E$101,C308&lt;=設定シート!G$101),1,0)</f>
        <v>#REF!</v>
      </c>
    </row>
    <row r="309" spans="1:18" ht="15" customHeight="1">
      <c r="B309" s="119">
        <v>6</v>
      </c>
      <c r="C309" s="119" t="e">
        <f>'報告書（事業主控）記載用'!#REF!</f>
        <v>#REF!</v>
      </c>
      <c r="D309" s="119" t="e">
        <f>IF(E309&lt;&gt;"31 水力発電施設、ずい道等新設事業","",IF('報告書（事業主控）記載用'!#REF!=11,1,IF('報告書（事業主控）記載用'!#REF!=13,2,IF('報告書（事業主控）記載用'!#REF!=15,3,IF('報告書（事業主控）記載用'!#REF!=17,4,"")))))</f>
        <v>#REF!</v>
      </c>
      <c r="E309" s="119" t="e">
        <f>'報告書（事業主控）記載用'!#REF!</f>
        <v>#REF!</v>
      </c>
      <c r="F309" s="119" t="e">
        <f>'報告書（事業主控）記載用'!#REF!</f>
        <v>#REF!</v>
      </c>
      <c r="G309" s="119" t="e">
        <f>IF(OR(LEFT(E309,2)="31",LEFT(E309,2)="34",LEFT(E309,2)="36",LEFT(E309,2)="37"),VLOOKUP(E309,労務比率2,'報告書（事業主控）記載用'!#REF!,FALSE),VLOOKUP(E309,労務比率,'報告書（事業主控）記載用'!#REF!,FALSE))</f>
        <v>#REF!</v>
      </c>
      <c r="H309" s="119" t="e">
        <f>IF(OR(LEFT(E309,2)="31",LEFT(E309,2)="34",LEFT(E309,2)="36",LEFT(E309,2)="37"),VLOOKUP(E309,労務比率2,'報告書（事業主控）記載用'!#REF!+1,FALSE),VLOOKUP(E309,労務比率,'報告書（事業主控）記載用'!#REF!+1,FALSE))</f>
        <v>#REF!</v>
      </c>
      <c r="I309" s="119" t="e">
        <f>'報告書（事業主控）記載用'!#REF!</f>
        <v>#REF!</v>
      </c>
      <c r="J309" s="119" t="e">
        <f>'報告書（事業主控）記載用'!#REF!</f>
        <v>#REF!</v>
      </c>
      <c r="K309" s="119" t="e">
        <f>'報告書（事業主控）記載用'!#REF!</f>
        <v>#REF!</v>
      </c>
      <c r="L309" s="119">
        <f t="shared" si="23"/>
        <v>0</v>
      </c>
      <c r="M309" s="119">
        <f t="shared" si="24"/>
        <v>0</v>
      </c>
      <c r="N309" s="119" t="e">
        <f t="shared" si="26"/>
        <v>#REF!</v>
      </c>
      <c r="O309" s="119" t="e">
        <f t="shared" si="25"/>
        <v>#REF!</v>
      </c>
      <c r="R309" s="119" t="e">
        <f>IF(AND(J309=0,C309&gt;=設定シート!E$101,C309&lt;=設定シート!G$101),1,0)</f>
        <v>#REF!</v>
      </c>
    </row>
    <row r="310" spans="1:18" ht="15" customHeight="1">
      <c r="B310" s="119">
        <v>7</v>
      </c>
      <c r="C310" s="119" t="e">
        <f>'報告書（事業主控）記載用'!#REF!</f>
        <v>#REF!</v>
      </c>
      <c r="D310" s="119" t="e">
        <f>IF(E310&lt;&gt;"31 水力発電施設、ずい道等新設事業","",IF('報告書（事業主控）記載用'!#REF!=11,1,IF('報告書（事業主控）記載用'!#REF!=13,2,IF('報告書（事業主控）記載用'!#REF!=15,3,IF('報告書（事業主控）記載用'!#REF!=17,4,"")))))</f>
        <v>#REF!</v>
      </c>
      <c r="E310" s="119" t="e">
        <f>'報告書（事業主控）記載用'!#REF!</f>
        <v>#REF!</v>
      </c>
      <c r="F310" s="119" t="e">
        <f>'報告書（事業主控）記載用'!#REF!</f>
        <v>#REF!</v>
      </c>
      <c r="G310" s="119" t="e">
        <f>IF(OR(LEFT(E310,2)="31",LEFT(E310,2)="34",LEFT(E310,2)="36",LEFT(E310,2)="37"),VLOOKUP(E310,労務比率2,'報告書（事業主控）記載用'!#REF!,FALSE),VLOOKUP(E310,労務比率,'報告書（事業主控）記載用'!#REF!,FALSE))</f>
        <v>#REF!</v>
      </c>
      <c r="H310" s="119" t="e">
        <f>IF(OR(LEFT(E310,2)="31",LEFT(E310,2)="34",LEFT(E310,2)="36",LEFT(E310,2)="37"),VLOOKUP(E310,労務比率2,'報告書（事業主控）記載用'!#REF!+1,FALSE),VLOOKUP(E310,労務比率,'報告書（事業主控）記載用'!#REF!+1,FALSE))</f>
        <v>#REF!</v>
      </c>
      <c r="I310" s="119" t="e">
        <f>'報告書（事業主控）記載用'!#REF!</f>
        <v>#REF!</v>
      </c>
      <c r="J310" s="119" t="e">
        <f>'報告書（事業主控）記載用'!#REF!</f>
        <v>#REF!</v>
      </c>
      <c r="K310" s="119" t="e">
        <f>'報告書（事業主控）記載用'!#REF!</f>
        <v>#REF!</v>
      </c>
      <c r="L310" s="119">
        <f t="shared" si="23"/>
        <v>0</v>
      </c>
      <c r="M310" s="119">
        <f t="shared" si="24"/>
        <v>0</v>
      </c>
      <c r="N310" s="119" t="e">
        <f t="shared" si="26"/>
        <v>#REF!</v>
      </c>
      <c r="O310" s="119" t="e">
        <f t="shared" si="25"/>
        <v>#REF!</v>
      </c>
      <c r="R310" s="119" t="e">
        <f>IF(AND(J310=0,C310&gt;=設定シート!E$101,C310&lt;=設定シート!G$101),1,0)</f>
        <v>#REF!</v>
      </c>
    </row>
    <row r="311" spans="1:18" ht="15" customHeight="1">
      <c r="B311" s="119">
        <v>8</v>
      </c>
      <c r="C311" s="119" t="e">
        <f>'報告書（事業主控）記載用'!#REF!</f>
        <v>#REF!</v>
      </c>
      <c r="D311" s="119" t="e">
        <f>IF(E311&lt;&gt;"31 水力発電施設、ずい道等新設事業","",IF('報告書（事業主控）記載用'!#REF!=11,1,IF('報告書（事業主控）記載用'!#REF!=13,2,IF('報告書（事業主控）記載用'!#REF!=15,3,IF('報告書（事業主控）記載用'!#REF!=17,4,"")))))</f>
        <v>#REF!</v>
      </c>
      <c r="E311" s="119" t="e">
        <f>'報告書（事業主控）記載用'!#REF!</f>
        <v>#REF!</v>
      </c>
      <c r="F311" s="119" t="e">
        <f>'報告書（事業主控）記載用'!#REF!</f>
        <v>#REF!</v>
      </c>
      <c r="G311" s="119" t="e">
        <f>IF(OR(LEFT(E311,2)="31",LEFT(E311,2)="34",LEFT(E311,2)="36",LEFT(E311,2)="37"),VLOOKUP(E311,労務比率2,'報告書（事業主控）記載用'!#REF!,FALSE),VLOOKUP(E311,労務比率,'報告書（事業主控）記載用'!#REF!,FALSE))</f>
        <v>#REF!</v>
      </c>
      <c r="H311" s="119" t="e">
        <f>IF(OR(LEFT(E311,2)="31",LEFT(E311,2)="34",LEFT(E311,2)="36",LEFT(E311,2)="37"),VLOOKUP(E311,労務比率2,'報告書（事業主控）記載用'!#REF!+1,FALSE),VLOOKUP(E311,労務比率,'報告書（事業主控）記載用'!#REF!+1,FALSE))</f>
        <v>#REF!</v>
      </c>
      <c r="I311" s="119" t="e">
        <f>'報告書（事業主控）記載用'!#REF!</f>
        <v>#REF!</v>
      </c>
      <c r="J311" s="119" t="e">
        <f>'報告書（事業主控）記載用'!#REF!</f>
        <v>#REF!</v>
      </c>
      <c r="K311" s="119" t="e">
        <f>'報告書（事業主控）記載用'!#REF!</f>
        <v>#REF!</v>
      </c>
      <c r="L311" s="119">
        <f t="shared" si="23"/>
        <v>0</v>
      </c>
      <c r="M311" s="119">
        <f t="shared" si="24"/>
        <v>0</v>
      </c>
      <c r="N311" s="119" t="e">
        <f t="shared" si="26"/>
        <v>#REF!</v>
      </c>
      <c r="O311" s="119" t="e">
        <f t="shared" si="25"/>
        <v>#REF!</v>
      </c>
      <c r="R311" s="119" t="e">
        <f>IF(AND(J311=0,C311&gt;=設定シート!E$101,C311&lt;=設定シート!G$101),1,0)</f>
        <v>#REF!</v>
      </c>
    </row>
    <row r="312" spans="1:18" ht="15" customHeight="1">
      <c r="B312" s="119">
        <v>9</v>
      </c>
      <c r="C312" s="119" t="e">
        <f>'報告書（事業主控）記載用'!#REF!</f>
        <v>#REF!</v>
      </c>
      <c r="D312" s="119" t="e">
        <f>IF(E312&lt;&gt;"31 水力発電施設、ずい道等新設事業","",IF('報告書（事業主控）記載用'!#REF!=11,1,IF('報告書（事業主控）記載用'!#REF!=13,2,IF('報告書（事業主控）記載用'!#REF!=15,3,IF('報告書（事業主控）記載用'!#REF!=17,4,"")))))</f>
        <v>#REF!</v>
      </c>
      <c r="E312" s="119" t="e">
        <f>'報告書（事業主控）記載用'!#REF!</f>
        <v>#REF!</v>
      </c>
      <c r="F312" s="119" t="e">
        <f>'報告書（事業主控）記載用'!#REF!</f>
        <v>#REF!</v>
      </c>
      <c r="G312" s="119" t="e">
        <f>IF(OR(LEFT(E312,2)="31",LEFT(E312,2)="34",LEFT(E312,2)="36",LEFT(E312,2)="37"),VLOOKUP(E312,労務比率2,'報告書（事業主控）記載用'!#REF!,FALSE),VLOOKUP(E312,労務比率,'報告書（事業主控）記載用'!#REF!,FALSE))</f>
        <v>#REF!</v>
      </c>
      <c r="H312" s="119" t="e">
        <f>IF(OR(LEFT(E312,2)="31",LEFT(E312,2)="34",LEFT(E312,2)="36",LEFT(E312,2)="37"),VLOOKUP(E312,労務比率2,'報告書（事業主控）記載用'!#REF!+1,FALSE),VLOOKUP(E312,労務比率,'報告書（事業主控）記載用'!#REF!+1,FALSE))</f>
        <v>#REF!</v>
      </c>
      <c r="I312" s="119" t="e">
        <f>'報告書（事業主控）記載用'!#REF!</f>
        <v>#REF!</v>
      </c>
      <c r="J312" s="119" t="e">
        <f>'報告書（事業主控）記載用'!#REF!</f>
        <v>#REF!</v>
      </c>
      <c r="K312" s="119" t="e">
        <f>'報告書（事業主控）記載用'!#REF!</f>
        <v>#REF!</v>
      </c>
      <c r="L312" s="119">
        <f t="shared" si="23"/>
        <v>0</v>
      </c>
      <c r="M312" s="119">
        <f t="shared" si="24"/>
        <v>0</v>
      </c>
      <c r="N312" s="119" t="e">
        <f t="shared" si="26"/>
        <v>#REF!</v>
      </c>
      <c r="O312" s="119" t="e">
        <f t="shared" si="25"/>
        <v>#REF!</v>
      </c>
      <c r="R312" s="119" t="e">
        <f>IF(AND(J312=0,C312&gt;=設定シート!E$101,C312&lt;=設定シート!G$101),1,0)</f>
        <v>#REF!</v>
      </c>
    </row>
    <row r="313" spans="1:18" ht="15" customHeight="1">
      <c r="A313" s="119">
        <v>29</v>
      </c>
      <c r="B313" s="119">
        <v>1</v>
      </c>
      <c r="C313" s="119" t="e">
        <f>'報告書（事業主控）記載用'!#REF!</f>
        <v>#REF!</v>
      </c>
      <c r="D313" s="119" t="e">
        <f>IF(E313&lt;&gt;"31 水力発電施設、ずい道等新設事業","",IF('報告書（事業主控）記載用'!#REF!=11,1,IF('報告書（事業主控）記載用'!#REF!=13,2,IF('報告書（事業主控）記載用'!#REF!=15,3,IF('報告書（事業主控）記載用'!#REF!=17,4,"")))))</f>
        <v>#REF!</v>
      </c>
      <c r="E313" s="119" t="e">
        <f>'報告書（事業主控）記載用'!#REF!</f>
        <v>#REF!</v>
      </c>
      <c r="F313" s="119" t="e">
        <f>'報告書（事業主控）記載用'!#REF!</f>
        <v>#REF!</v>
      </c>
      <c r="G313" s="119" t="e">
        <f>IF(OR(LEFT(E313,2)="31",LEFT(E313,2)="34",LEFT(E313,2)="36",LEFT(E313,2)="37"),VLOOKUP(E313,労務比率2,'報告書（事業主控）記載用'!#REF!,FALSE),VLOOKUP(E313,労務比率,'報告書（事業主控）記載用'!#REF!,FALSE))</f>
        <v>#REF!</v>
      </c>
      <c r="H313" s="119" t="e">
        <f>IF(OR(LEFT(E313,2)="31",LEFT(E313,2)="34",LEFT(E313,2)="36",LEFT(E313,2)="37"),VLOOKUP(E313,労務比率2,'報告書（事業主控）記載用'!#REF!+1,FALSE),VLOOKUP(E313,労務比率,'報告書（事業主控）記載用'!#REF!+1,FALSE))</f>
        <v>#REF!</v>
      </c>
      <c r="I313" s="119" t="e">
        <f>'報告書（事業主控）記載用'!#REF!</f>
        <v>#REF!</v>
      </c>
      <c r="J313" s="119" t="e">
        <f>'報告書（事業主控）記載用'!#REF!</f>
        <v>#REF!</v>
      </c>
      <c r="K313" s="119" t="e">
        <f>'報告書（事業主控）記載用'!#REF!</f>
        <v>#REF!</v>
      </c>
      <c r="L313" s="119">
        <f t="shared" si="23"/>
        <v>0</v>
      </c>
      <c r="M313" s="119">
        <f t="shared" si="24"/>
        <v>0</v>
      </c>
      <c r="N313" s="119" t="e">
        <f t="shared" si="26"/>
        <v>#REF!</v>
      </c>
      <c r="O313" s="119" t="e">
        <f t="shared" si="25"/>
        <v>#REF!</v>
      </c>
      <c r="P313" s="119">
        <f>INT(SUMIF(O313:O321,0,I313:I321)*105/108)</f>
        <v>0</v>
      </c>
      <c r="Q313" s="119">
        <f>INT(P313*IF(COUNTIF(R313:R321,1)=0,0,SUMIF(R313:R321,1,G313:G321)/COUNTIF(R313:R321,1))/100)</f>
        <v>0</v>
      </c>
      <c r="R313" s="119" t="e">
        <f>IF(AND(J313=0,C313&gt;=設定シート!E$101,C313&lt;=設定シート!G$101),1,0)</f>
        <v>#REF!</v>
      </c>
    </row>
    <row r="314" spans="1:18" ht="15" customHeight="1">
      <c r="B314" s="119">
        <v>2</v>
      </c>
      <c r="C314" s="119" t="e">
        <f>'報告書（事業主控）記載用'!#REF!</f>
        <v>#REF!</v>
      </c>
      <c r="D314" s="119" t="e">
        <f>IF(E314&lt;&gt;"31 水力発電施設、ずい道等新設事業","",IF('報告書（事業主控）記載用'!#REF!=11,1,IF('報告書（事業主控）記載用'!#REF!=13,2,IF('報告書（事業主控）記載用'!#REF!=15,3,IF('報告書（事業主控）記載用'!#REF!=17,4,"")))))</f>
        <v>#REF!</v>
      </c>
      <c r="E314" s="119" t="e">
        <f>'報告書（事業主控）記載用'!#REF!</f>
        <v>#REF!</v>
      </c>
      <c r="F314" s="119" t="e">
        <f>'報告書（事業主控）記載用'!#REF!</f>
        <v>#REF!</v>
      </c>
      <c r="G314" s="119" t="e">
        <f>IF(OR(LEFT(E314,2)="31",LEFT(E314,2)="34",LEFT(E314,2)="36",LEFT(E314,2)="37"),VLOOKUP(E314,労務比率2,'報告書（事業主控）記載用'!#REF!,FALSE),VLOOKUP(E314,労務比率,'報告書（事業主控）記載用'!#REF!,FALSE))</f>
        <v>#REF!</v>
      </c>
      <c r="H314" s="119" t="e">
        <f>IF(OR(LEFT(E314,2)="31",LEFT(E314,2)="34",LEFT(E314,2)="36",LEFT(E314,2)="37"),VLOOKUP(E314,労務比率2,'報告書（事業主控）記載用'!#REF!+1,FALSE),VLOOKUP(E314,労務比率,'報告書（事業主控）記載用'!#REF!+1,FALSE))</f>
        <v>#REF!</v>
      </c>
      <c r="I314" s="119" t="e">
        <f>'報告書（事業主控）記載用'!#REF!</f>
        <v>#REF!</v>
      </c>
      <c r="J314" s="119" t="e">
        <f>'報告書（事業主控）記載用'!#REF!</f>
        <v>#REF!</v>
      </c>
      <c r="K314" s="119" t="e">
        <f>'報告書（事業主控）記載用'!#REF!</f>
        <v>#REF!</v>
      </c>
      <c r="L314" s="119">
        <f t="shared" si="23"/>
        <v>0</v>
      </c>
      <c r="M314" s="119">
        <f t="shared" si="24"/>
        <v>0</v>
      </c>
      <c r="N314" s="119" t="e">
        <f t="shared" si="26"/>
        <v>#REF!</v>
      </c>
      <c r="O314" s="119" t="e">
        <f t="shared" si="25"/>
        <v>#REF!</v>
      </c>
      <c r="R314" s="119" t="e">
        <f>IF(AND(J314=0,C314&gt;=設定シート!E$101,C314&lt;=設定シート!G$101),1,0)</f>
        <v>#REF!</v>
      </c>
    </row>
    <row r="315" spans="1:18" ht="15" customHeight="1">
      <c r="B315" s="119">
        <v>3</v>
      </c>
      <c r="C315" s="119" t="e">
        <f>'報告書（事業主控）記載用'!#REF!</f>
        <v>#REF!</v>
      </c>
      <c r="D315" s="119" t="e">
        <f>IF(E315&lt;&gt;"31 水力発電施設、ずい道等新設事業","",IF('報告書（事業主控）記載用'!#REF!=11,1,IF('報告書（事業主控）記載用'!#REF!=13,2,IF('報告書（事業主控）記載用'!#REF!=15,3,IF('報告書（事業主控）記載用'!#REF!=17,4,"")))))</f>
        <v>#REF!</v>
      </c>
      <c r="E315" s="119" t="e">
        <f>'報告書（事業主控）記載用'!#REF!</f>
        <v>#REF!</v>
      </c>
      <c r="F315" s="119" t="e">
        <f>'報告書（事業主控）記載用'!#REF!</f>
        <v>#REF!</v>
      </c>
      <c r="G315" s="119" t="e">
        <f>IF(OR(LEFT(E315,2)="31",LEFT(E315,2)="34",LEFT(E315,2)="36",LEFT(E315,2)="37"),VLOOKUP(E315,労務比率2,'報告書（事業主控）記載用'!#REF!,FALSE),VLOOKUP(E315,労務比率,'報告書（事業主控）記載用'!#REF!,FALSE))</f>
        <v>#REF!</v>
      </c>
      <c r="H315" s="119" t="e">
        <f>IF(OR(LEFT(E315,2)="31",LEFT(E315,2)="34",LEFT(E315,2)="36",LEFT(E315,2)="37"),VLOOKUP(E315,労務比率2,'報告書（事業主控）記載用'!#REF!+1,FALSE),VLOOKUP(E315,労務比率,'報告書（事業主控）記載用'!#REF!+1,FALSE))</f>
        <v>#REF!</v>
      </c>
      <c r="I315" s="119" t="e">
        <f>'報告書（事業主控）記載用'!#REF!</f>
        <v>#REF!</v>
      </c>
      <c r="J315" s="119" t="e">
        <f>'報告書（事業主控）記載用'!#REF!</f>
        <v>#REF!</v>
      </c>
      <c r="K315" s="119" t="e">
        <f>'報告書（事業主控）記載用'!#REF!</f>
        <v>#REF!</v>
      </c>
      <c r="L315" s="119">
        <f t="shared" si="23"/>
        <v>0</v>
      </c>
      <c r="M315" s="119">
        <f t="shared" si="24"/>
        <v>0</v>
      </c>
      <c r="N315" s="119" t="e">
        <f t="shared" si="26"/>
        <v>#REF!</v>
      </c>
      <c r="O315" s="119" t="e">
        <f t="shared" si="25"/>
        <v>#REF!</v>
      </c>
      <c r="R315" s="119" t="e">
        <f>IF(AND(J315=0,C315&gt;=設定シート!E$101,C315&lt;=設定シート!G$101),1,0)</f>
        <v>#REF!</v>
      </c>
    </row>
    <row r="316" spans="1:18" ht="15" customHeight="1">
      <c r="B316" s="119">
        <v>4</v>
      </c>
      <c r="C316" s="119" t="e">
        <f>'報告書（事業主控）記載用'!#REF!</f>
        <v>#REF!</v>
      </c>
      <c r="D316" s="119" t="e">
        <f>IF(E316&lt;&gt;"31 水力発電施設、ずい道等新設事業","",IF('報告書（事業主控）記載用'!#REF!=11,1,IF('報告書（事業主控）記載用'!#REF!=13,2,IF('報告書（事業主控）記載用'!#REF!=15,3,IF('報告書（事業主控）記載用'!#REF!=17,4,"")))))</f>
        <v>#REF!</v>
      </c>
      <c r="E316" s="119" t="e">
        <f>'報告書（事業主控）記載用'!#REF!</f>
        <v>#REF!</v>
      </c>
      <c r="F316" s="119" t="e">
        <f>'報告書（事業主控）記載用'!#REF!</f>
        <v>#REF!</v>
      </c>
      <c r="G316" s="119" t="e">
        <f>IF(OR(LEFT(E316,2)="31",LEFT(E316,2)="34",LEFT(E316,2)="36",LEFT(E316,2)="37"),VLOOKUP(E316,労務比率2,'報告書（事業主控）記載用'!#REF!,FALSE),VLOOKUP(E316,労務比率,'報告書（事業主控）記載用'!#REF!,FALSE))</f>
        <v>#REF!</v>
      </c>
      <c r="H316" s="119" t="e">
        <f>IF(OR(LEFT(E316,2)="31",LEFT(E316,2)="34",LEFT(E316,2)="36",LEFT(E316,2)="37"),VLOOKUP(E316,労務比率2,'報告書（事業主控）記載用'!#REF!+1,FALSE),VLOOKUP(E316,労務比率,'報告書（事業主控）記載用'!#REF!+1,FALSE))</f>
        <v>#REF!</v>
      </c>
      <c r="I316" s="119" t="e">
        <f>'報告書（事業主控）記載用'!#REF!</f>
        <v>#REF!</v>
      </c>
      <c r="J316" s="119" t="e">
        <f>'報告書（事業主控）記載用'!#REF!</f>
        <v>#REF!</v>
      </c>
      <c r="K316" s="119" t="e">
        <f>'報告書（事業主控）記載用'!#REF!</f>
        <v>#REF!</v>
      </c>
      <c r="L316" s="119">
        <f t="shared" si="23"/>
        <v>0</v>
      </c>
      <c r="M316" s="119">
        <f t="shared" si="24"/>
        <v>0</v>
      </c>
      <c r="N316" s="119" t="e">
        <f t="shared" si="26"/>
        <v>#REF!</v>
      </c>
      <c r="O316" s="119" t="e">
        <f t="shared" si="25"/>
        <v>#REF!</v>
      </c>
      <c r="R316" s="119" t="e">
        <f>IF(AND(J316=0,C316&gt;=設定シート!E$101,C316&lt;=設定シート!G$101),1,0)</f>
        <v>#REF!</v>
      </c>
    </row>
    <row r="317" spans="1:18" ht="15" customHeight="1">
      <c r="B317" s="119">
        <v>5</v>
      </c>
      <c r="C317" s="119" t="e">
        <f>'報告書（事業主控）記載用'!#REF!</f>
        <v>#REF!</v>
      </c>
      <c r="D317" s="119" t="e">
        <f>IF(E317&lt;&gt;"31 水力発電施設、ずい道等新設事業","",IF('報告書（事業主控）記載用'!#REF!=11,1,IF('報告書（事業主控）記載用'!#REF!=13,2,IF('報告書（事業主控）記載用'!#REF!=15,3,IF('報告書（事業主控）記載用'!#REF!=17,4,"")))))</f>
        <v>#REF!</v>
      </c>
      <c r="E317" s="119" t="e">
        <f>'報告書（事業主控）記載用'!#REF!</f>
        <v>#REF!</v>
      </c>
      <c r="F317" s="119" t="e">
        <f>'報告書（事業主控）記載用'!#REF!</f>
        <v>#REF!</v>
      </c>
      <c r="G317" s="119" t="e">
        <f>IF(OR(LEFT(E317,2)="31",LEFT(E317,2)="34",LEFT(E317,2)="36",LEFT(E317,2)="37"),VLOOKUP(E317,労務比率2,'報告書（事業主控）記載用'!#REF!,FALSE),VLOOKUP(E317,労務比率,'報告書（事業主控）記載用'!#REF!,FALSE))</f>
        <v>#REF!</v>
      </c>
      <c r="H317" s="119" t="e">
        <f>IF(OR(LEFT(E317,2)="31",LEFT(E317,2)="34",LEFT(E317,2)="36",LEFT(E317,2)="37"),VLOOKUP(E317,労務比率2,'報告書（事業主控）記載用'!#REF!+1,FALSE),VLOOKUP(E317,労務比率,'報告書（事業主控）記載用'!#REF!+1,FALSE))</f>
        <v>#REF!</v>
      </c>
      <c r="I317" s="119" t="e">
        <f>'報告書（事業主控）記載用'!#REF!</f>
        <v>#REF!</v>
      </c>
      <c r="J317" s="119" t="e">
        <f>'報告書（事業主控）記載用'!#REF!</f>
        <v>#REF!</v>
      </c>
      <c r="K317" s="119" t="e">
        <f>'報告書（事業主控）記載用'!#REF!</f>
        <v>#REF!</v>
      </c>
      <c r="L317" s="119">
        <f t="shared" si="23"/>
        <v>0</v>
      </c>
      <c r="M317" s="119">
        <f t="shared" si="24"/>
        <v>0</v>
      </c>
      <c r="N317" s="119" t="e">
        <f t="shared" si="26"/>
        <v>#REF!</v>
      </c>
      <c r="O317" s="119" t="e">
        <f t="shared" si="25"/>
        <v>#REF!</v>
      </c>
      <c r="R317" s="119" t="e">
        <f>IF(AND(J317=0,C317&gt;=設定シート!E$101,C317&lt;=設定シート!G$101),1,0)</f>
        <v>#REF!</v>
      </c>
    </row>
    <row r="318" spans="1:18" ht="15" customHeight="1">
      <c r="B318" s="119">
        <v>6</v>
      </c>
      <c r="C318" s="119" t="e">
        <f>'報告書（事業主控）記載用'!#REF!</f>
        <v>#REF!</v>
      </c>
      <c r="D318" s="119" t="e">
        <f>IF(E318&lt;&gt;"31 水力発電施設、ずい道等新設事業","",IF('報告書（事業主控）記載用'!#REF!=11,1,IF('報告書（事業主控）記載用'!#REF!=13,2,IF('報告書（事業主控）記載用'!#REF!=15,3,IF('報告書（事業主控）記載用'!#REF!=17,4,"")))))</f>
        <v>#REF!</v>
      </c>
      <c r="E318" s="119" t="e">
        <f>'報告書（事業主控）記載用'!#REF!</f>
        <v>#REF!</v>
      </c>
      <c r="F318" s="119" t="e">
        <f>'報告書（事業主控）記載用'!#REF!</f>
        <v>#REF!</v>
      </c>
      <c r="G318" s="119" t="e">
        <f>IF(OR(LEFT(E318,2)="31",LEFT(E318,2)="34",LEFT(E318,2)="36",LEFT(E318,2)="37"),VLOOKUP(E318,労務比率2,'報告書（事業主控）記載用'!#REF!,FALSE),VLOOKUP(E318,労務比率,'報告書（事業主控）記載用'!#REF!,FALSE))</f>
        <v>#REF!</v>
      </c>
      <c r="H318" s="119" t="e">
        <f>IF(OR(LEFT(E318,2)="31",LEFT(E318,2)="34",LEFT(E318,2)="36",LEFT(E318,2)="37"),VLOOKUP(E318,労務比率2,'報告書（事業主控）記載用'!#REF!+1,FALSE),VLOOKUP(E318,労務比率,'報告書（事業主控）記載用'!#REF!+1,FALSE))</f>
        <v>#REF!</v>
      </c>
      <c r="I318" s="119" t="e">
        <f>'報告書（事業主控）記載用'!#REF!</f>
        <v>#REF!</v>
      </c>
      <c r="J318" s="119" t="e">
        <f>'報告書（事業主控）記載用'!#REF!</f>
        <v>#REF!</v>
      </c>
      <c r="K318" s="119" t="e">
        <f>'報告書（事業主控）記載用'!#REF!</f>
        <v>#REF!</v>
      </c>
      <c r="L318" s="119">
        <f t="shared" si="23"/>
        <v>0</v>
      </c>
      <c r="M318" s="119">
        <f t="shared" si="24"/>
        <v>0</v>
      </c>
      <c r="N318" s="119" t="e">
        <f t="shared" si="26"/>
        <v>#REF!</v>
      </c>
      <c r="O318" s="119" t="e">
        <f t="shared" si="25"/>
        <v>#REF!</v>
      </c>
      <c r="R318" s="119" t="e">
        <f>IF(AND(J318=0,C318&gt;=設定シート!E$101,C318&lt;=設定シート!G$101),1,0)</f>
        <v>#REF!</v>
      </c>
    </row>
    <row r="319" spans="1:18" ht="15" customHeight="1">
      <c r="B319" s="119">
        <v>7</v>
      </c>
      <c r="C319" s="119" t="e">
        <f>'報告書（事業主控）記載用'!#REF!</f>
        <v>#REF!</v>
      </c>
      <c r="D319" s="119" t="e">
        <f>IF(E319&lt;&gt;"31 水力発電施設、ずい道等新設事業","",IF('報告書（事業主控）記載用'!#REF!=11,1,IF('報告書（事業主控）記載用'!#REF!=13,2,IF('報告書（事業主控）記載用'!#REF!=15,3,IF('報告書（事業主控）記載用'!#REF!=17,4,"")))))</f>
        <v>#REF!</v>
      </c>
      <c r="E319" s="119" t="e">
        <f>'報告書（事業主控）記載用'!#REF!</f>
        <v>#REF!</v>
      </c>
      <c r="F319" s="119" t="e">
        <f>'報告書（事業主控）記載用'!#REF!</f>
        <v>#REF!</v>
      </c>
      <c r="G319" s="119" t="e">
        <f>IF(OR(LEFT(E319,2)="31",LEFT(E319,2)="34",LEFT(E319,2)="36",LEFT(E319,2)="37"),VLOOKUP(E319,労務比率2,'報告書（事業主控）記載用'!#REF!,FALSE),VLOOKUP(E319,労務比率,'報告書（事業主控）記載用'!#REF!,FALSE))</f>
        <v>#REF!</v>
      </c>
      <c r="H319" s="119" t="e">
        <f>IF(OR(LEFT(E319,2)="31",LEFT(E319,2)="34",LEFT(E319,2)="36",LEFT(E319,2)="37"),VLOOKUP(E319,労務比率2,'報告書（事業主控）記載用'!#REF!+1,FALSE),VLOOKUP(E319,労務比率,'報告書（事業主控）記載用'!#REF!+1,FALSE))</f>
        <v>#REF!</v>
      </c>
      <c r="I319" s="119" t="e">
        <f>'報告書（事業主控）記載用'!#REF!</f>
        <v>#REF!</v>
      </c>
      <c r="J319" s="119" t="e">
        <f>'報告書（事業主控）記載用'!#REF!</f>
        <v>#REF!</v>
      </c>
      <c r="K319" s="119" t="e">
        <f>'報告書（事業主控）記載用'!#REF!</f>
        <v>#REF!</v>
      </c>
      <c r="L319" s="119">
        <f t="shared" si="23"/>
        <v>0</v>
      </c>
      <c r="M319" s="119">
        <f t="shared" si="24"/>
        <v>0</v>
      </c>
      <c r="N319" s="119" t="e">
        <f t="shared" si="26"/>
        <v>#REF!</v>
      </c>
      <c r="O319" s="119" t="e">
        <f t="shared" si="25"/>
        <v>#REF!</v>
      </c>
      <c r="R319" s="119" t="e">
        <f>IF(AND(J319=0,C319&gt;=設定シート!E$101,C319&lt;=設定シート!G$101),1,0)</f>
        <v>#REF!</v>
      </c>
    </row>
    <row r="320" spans="1:18" ht="15" customHeight="1">
      <c r="B320" s="119">
        <v>8</v>
      </c>
      <c r="C320" s="119" t="e">
        <f>'報告書（事業主控）記載用'!#REF!</f>
        <v>#REF!</v>
      </c>
      <c r="D320" s="119" t="e">
        <f>IF(E320&lt;&gt;"31 水力発電施設、ずい道等新設事業","",IF('報告書（事業主控）記載用'!#REF!=11,1,IF('報告書（事業主控）記載用'!#REF!=13,2,IF('報告書（事業主控）記載用'!#REF!=15,3,IF('報告書（事業主控）記載用'!#REF!=17,4,"")))))</f>
        <v>#REF!</v>
      </c>
      <c r="E320" s="119" t="e">
        <f>'報告書（事業主控）記載用'!#REF!</f>
        <v>#REF!</v>
      </c>
      <c r="F320" s="119" t="e">
        <f>'報告書（事業主控）記載用'!#REF!</f>
        <v>#REF!</v>
      </c>
      <c r="G320" s="119" t="e">
        <f>IF(OR(LEFT(E320,2)="31",LEFT(E320,2)="34",LEFT(E320,2)="36",LEFT(E320,2)="37"),VLOOKUP(E320,労務比率2,'報告書（事業主控）記載用'!#REF!,FALSE),VLOOKUP(E320,労務比率,'報告書（事業主控）記載用'!#REF!,FALSE))</f>
        <v>#REF!</v>
      </c>
      <c r="H320" s="119" t="e">
        <f>IF(OR(LEFT(E320,2)="31",LEFT(E320,2)="34",LEFT(E320,2)="36",LEFT(E320,2)="37"),VLOOKUP(E320,労務比率2,'報告書（事業主控）記載用'!#REF!+1,FALSE),VLOOKUP(E320,労務比率,'報告書（事業主控）記載用'!#REF!+1,FALSE))</f>
        <v>#REF!</v>
      </c>
      <c r="I320" s="119" t="e">
        <f>'報告書（事業主控）記載用'!#REF!</f>
        <v>#REF!</v>
      </c>
      <c r="J320" s="119" t="e">
        <f>'報告書（事業主控）記載用'!#REF!</f>
        <v>#REF!</v>
      </c>
      <c r="K320" s="119" t="e">
        <f>'報告書（事業主控）記載用'!#REF!</f>
        <v>#REF!</v>
      </c>
      <c r="L320" s="119">
        <f t="shared" si="23"/>
        <v>0</v>
      </c>
      <c r="M320" s="119">
        <f t="shared" si="24"/>
        <v>0</v>
      </c>
      <c r="N320" s="119" t="e">
        <f t="shared" si="26"/>
        <v>#REF!</v>
      </c>
      <c r="O320" s="119" t="e">
        <f t="shared" si="25"/>
        <v>#REF!</v>
      </c>
      <c r="R320" s="119" t="e">
        <f>IF(AND(J320=0,C320&gt;=設定シート!E$101,C320&lt;=設定シート!G$101),1,0)</f>
        <v>#REF!</v>
      </c>
    </row>
    <row r="321" spans="1:18" ht="15" customHeight="1">
      <c r="B321" s="119">
        <v>9</v>
      </c>
      <c r="C321" s="119" t="e">
        <f>'報告書（事業主控）記載用'!#REF!</f>
        <v>#REF!</v>
      </c>
      <c r="D321" s="119" t="e">
        <f>IF(E321&lt;&gt;"31 水力発電施設、ずい道等新設事業","",IF('報告書（事業主控）記載用'!#REF!=11,1,IF('報告書（事業主控）記載用'!#REF!=13,2,IF('報告書（事業主控）記載用'!#REF!=15,3,IF('報告書（事業主控）記載用'!#REF!=17,4,"")))))</f>
        <v>#REF!</v>
      </c>
      <c r="E321" s="119" t="e">
        <f>'報告書（事業主控）記載用'!#REF!</f>
        <v>#REF!</v>
      </c>
      <c r="F321" s="119" t="e">
        <f>'報告書（事業主控）記載用'!#REF!</f>
        <v>#REF!</v>
      </c>
      <c r="G321" s="119" t="e">
        <f>IF(OR(LEFT(E321,2)="31",LEFT(E321,2)="34",LEFT(E321,2)="36",LEFT(E321,2)="37"),VLOOKUP(E321,労務比率2,'報告書（事業主控）記載用'!#REF!,FALSE),VLOOKUP(E321,労務比率,'報告書（事業主控）記載用'!#REF!,FALSE))</f>
        <v>#REF!</v>
      </c>
      <c r="H321" s="119" t="e">
        <f>IF(OR(LEFT(E321,2)="31",LEFT(E321,2)="34",LEFT(E321,2)="36",LEFT(E321,2)="37"),VLOOKUP(E321,労務比率2,'報告書（事業主控）記載用'!#REF!+1,FALSE),VLOOKUP(E321,労務比率,'報告書（事業主控）記載用'!#REF!+1,FALSE))</f>
        <v>#REF!</v>
      </c>
      <c r="I321" s="119" t="e">
        <f>'報告書（事業主控）記載用'!#REF!</f>
        <v>#REF!</v>
      </c>
      <c r="J321" s="119" t="e">
        <f>'報告書（事業主控）記載用'!#REF!</f>
        <v>#REF!</v>
      </c>
      <c r="K321" s="119" t="e">
        <f>'報告書（事業主控）記載用'!#REF!</f>
        <v>#REF!</v>
      </c>
      <c r="L321" s="119">
        <f t="shared" ref="L321:L330" si="27">IF(ISERROR(INT((ROUNDDOWN(I321*G321/100,0)+K321)/1000)),0,INT((ROUNDDOWN(I321*G321/100,0)+K321)/1000))</f>
        <v>0</v>
      </c>
      <c r="M321" s="119">
        <f t="shared" ref="M321:M330" si="28">IF(ISERROR(L321*H321),0,L321*H321)</f>
        <v>0</v>
      </c>
      <c r="N321" s="119" t="e">
        <f t="shared" si="26"/>
        <v>#REF!</v>
      </c>
      <c r="O321" s="119" t="e">
        <f t="shared" ref="O321:O330" si="29">IF(I321=N321,IF(ISERROR(ROUNDDOWN(I321*G321/100,0)+K321),0,ROUNDDOWN(I321*G321/100,0)+K321),0)</f>
        <v>#REF!</v>
      </c>
      <c r="R321" s="119" t="e">
        <f>IF(AND(J321=0,C321&gt;=設定シート!E$101,C321&lt;=設定シート!G$101),1,0)</f>
        <v>#REF!</v>
      </c>
    </row>
    <row r="322" spans="1:18" ht="15" customHeight="1">
      <c r="A322" s="119">
        <v>30</v>
      </c>
      <c r="B322" s="119">
        <v>1</v>
      </c>
      <c r="C322" s="119" t="e">
        <f>'報告書（事業主控）記載用'!#REF!</f>
        <v>#REF!</v>
      </c>
      <c r="D322" s="119" t="e">
        <f>IF(E322&lt;&gt;"31 水力発電施設、ずい道等新設事業","",IF('報告書（事業主控）記載用'!#REF!=11,1,IF('報告書（事業主控）記載用'!#REF!=13,2,IF('報告書（事業主控）記載用'!#REF!=15,3,IF('報告書（事業主控）記載用'!#REF!=17,4,"")))))</f>
        <v>#REF!</v>
      </c>
      <c r="E322" s="119" t="e">
        <f>'報告書（事業主控）記載用'!#REF!</f>
        <v>#REF!</v>
      </c>
      <c r="F322" s="119" t="e">
        <f>'報告書（事業主控）記載用'!#REF!</f>
        <v>#REF!</v>
      </c>
      <c r="G322" s="119" t="e">
        <f>IF(OR(LEFT(E322,2)="31",LEFT(E322,2)="34",LEFT(E322,2)="36",LEFT(E322,2)="37"),VLOOKUP(E322,労務比率2,'報告書（事業主控）記載用'!#REF!,FALSE),VLOOKUP(E322,労務比率,'報告書（事業主控）記載用'!#REF!,FALSE))</f>
        <v>#REF!</v>
      </c>
      <c r="H322" s="119" t="e">
        <f>IF(OR(LEFT(E322,2)="31",LEFT(E322,2)="34",LEFT(E322,2)="36",LEFT(E322,2)="37"),VLOOKUP(E322,労務比率2,'報告書（事業主控）記載用'!#REF!+1,FALSE),VLOOKUP(E322,労務比率,'報告書（事業主控）記載用'!#REF!+1,FALSE))</f>
        <v>#REF!</v>
      </c>
      <c r="I322" s="119" t="e">
        <f>'報告書（事業主控）記載用'!#REF!</f>
        <v>#REF!</v>
      </c>
      <c r="J322" s="119" t="e">
        <f>'報告書（事業主控）記載用'!#REF!</f>
        <v>#REF!</v>
      </c>
      <c r="K322" s="119" t="e">
        <f>'報告書（事業主控）記載用'!#REF!</f>
        <v>#REF!</v>
      </c>
      <c r="L322" s="119">
        <f t="shared" si="27"/>
        <v>0</v>
      </c>
      <c r="M322" s="119">
        <f t="shared" si="28"/>
        <v>0</v>
      </c>
      <c r="N322" s="119" t="e">
        <f t="shared" ref="N322:N330" si="30">IF(R322=1,0,I322)</f>
        <v>#REF!</v>
      </c>
      <c r="O322" s="119" t="e">
        <f t="shared" si="29"/>
        <v>#REF!</v>
      </c>
      <c r="P322" s="119">
        <f>INT(SUMIF(O322:O330,0,I322:I330)*105/108)</f>
        <v>0</v>
      </c>
      <c r="Q322" s="119">
        <f>INT(P322*IF(COUNTIF(R322:R330,1)=0,0,SUMIF(R322:R330,1,G322:G330)/COUNTIF(R322:R330,1))/100)</f>
        <v>0</v>
      </c>
      <c r="R322" s="119" t="e">
        <f>IF(AND(J322=0,C322&gt;=設定シート!E$101,C322&lt;=設定シート!G$101),1,0)</f>
        <v>#REF!</v>
      </c>
    </row>
    <row r="323" spans="1:18" ht="15" customHeight="1">
      <c r="B323" s="119">
        <v>2</v>
      </c>
      <c r="C323" s="119" t="e">
        <f>'報告書（事業主控）記載用'!#REF!</f>
        <v>#REF!</v>
      </c>
      <c r="D323" s="119" t="e">
        <f>IF(E323&lt;&gt;"31 水力発電施設、ずい道等新設事業","",IF('報告書（事業主控）記載用'!#REF!=11,1,IF('報告書（事業主控）記載用'!#REF!=13,2,IF('報告書（事業主控）記載用'!#REF!=15,3,IF('報告書（事業主控）記載用'!#REF!=17,4,"")))))</f>
        <v>#REF!</v>
      </c>
      <c r="E323" s="119" t="e">
        <f>'報告書（事業主控）記載用'!#REF!</f>
        <v>#REF!</v>
      </c>
      <c r="F323" s="119" t="e">
        <f>'報告書（事業主控）記載用'!#REF!</f>
        <v>#REF!</v>
      </c>
      <c r="G323" s="119" t="e">
        <f>IF(OR(LEFT(E323,2)="31",LEFT(E323,2)="34",LEFT(E323,2)="36",LEFT(E323,2)="37"),VLOOKUP(E323,労務比率2,'報告書（事業主控）記載用'!#REF!,FALSE),VLOOKUP(E323,労務比率,'報告書（事業主控）記載用'!#REF!,FALSE))</f>
        <v>#REF!</v>
      </c>
      <c r="H323" s="119" t="e">
        <f>IF(OR(LEFT(E323,2)="31",LEFT(E323,2)="34",LEFT(E323,2)="36",LEFT(E323,2)="37"),VLOOKUP(E323,労務比率2,'報告書（事業主控）記載用'!#REF!+1,FALSE),VLOOKUP(E323,労務比率,'報告書（事業主控）記載用'!#REF!+1,FALSE))</f>
        <v>#REF!</v>
      </c>
      <c r="I323" s="119" t="e">
        <f>'報告書（事業主控）記載用'!#REF!</f>
        <v>#REF!</v>
      </c>
      <c r="J323" s="119" t="e">
        <f>'報告書（事業主控）記載用'!#REF!</f>
        <v>#REF!</v>
      </c>
      <c r="K323" s="119" t="e">
        <f>'報告書（事業主控）記載用'!#REF!</f>
        <v>#REF!</v>
      </c>
      <c r="L323" s="119">
        <f t="shared" si="27"/>
        <v>0</v>
      </c>
      <c r="M323" s="119">
        <f t="shared" si="28"/>
        <v>0</v>
      </c>
      <c r="N323" s="119" t="e">
        <f t="shared" si="30"/>
        <v>#REF!</v>
      </c>
      <c r="O323" s="119" t="e">
        <f t="shared" si="29"/>
        <v>#REF!</v>
      </c>
      <c r="R323" s="119" t="e">
        <f>IF(AND(J323=0,C323&gt;=設定シート!E$101,C323&lt;=設定シート!G$101),1,0)</f>
        <v>#REF!</v>
      </c>
    </row>
    <row r="324" spans="1:18" ht="15" customHeight="1">
      <c r="B324" s="119">
        <v>3</v>
      </c>
      <c r="C324" s="119" t="e">
        <f>'報告書（事業主控）記載用'!#REF!</f>
        <v>#REF!</v>
      </c>
      <c r="D324" s="119" t="e">
        <f>IF(E324&lt;&gt;"31 水力発電施設、ずい道等新設事業","",IF('報告書（事業主控）記載用'!#REF!=11,1,IF('報告書（事業主控）記載用'!#REF!=13,2,IF('報告書（事業主控）記載用'!#REF!=15,3,IF('報告書（事業主控）記載用'!#REF!=17,4,"")))))</f>
        <v>#REF!</v>
      </c>
      <c r="E324" s="119" t="e">
        <f>'報告書（事業主控）記載用'!#REF!</f>
        <v>#REF!</v>
      </c>
      <c r="F324" s="119" t="e">
        <f>'報告書（事業主控）記載用'!#REF!</f>
        <v>#REF!</v>
      </c>
      <c r="G324" s="119" t="e">
        <f>IF(OR(LEFT(E324,2)="31",LEFT(E324,2)="34",LEFT(E324,2)="36",LEFT(E324,2)="37"),VLOOKUP(E324,労務比率2,'報告書（事業主控）記載用'!#REF!,FALSE),VLOOKUP(E324,労務比率,'報告書（事業主控）記載用'!#REF!,FALSE))</f>
        <v>#REF!</v>
      </c>
      <c r="H324" s="119" t="e">
        <f>IF(OR(LEFT(E324,2)="31",LEFT(E324,2)="34",LEFT(E324,2)="36",LEFT(E324,2)="37"),VLOOKUP(E324,労務比率2,'報告書（事業主控）記載用'!#REF!+1,FALSE),VLOOKUP(E324,労務比率,'報告書（事業主控）記載用'!#REF!+1,FALSE))</f>
        <v>#REF!</v>
      </c>
      <c r="I324" s="119" t="e">
        <f>'報告書（事業主控）記載用'!#REF!</f>
        <v>#REF!</v>
      </c>
      <c r="J324" s="119" t="e">
        <f>'報告書（事業主控）記載用'!#REF!</f>
        <v>#REF!</v>
      </c>
      <c r="K324" s="119" t="e">
        <f>'報告書（事業主控）記載用'!#REF!</f>
        <v>#REF!</v>
      </c>
      <c r="L324" s="119">
        <f t="shared" si="27"/>
        <v>0</v>
      </c>
      <c r="M324" s="119">
        <f t="shared" si="28"/>
        <v>0</v>
      </c>
      <c r="N324" s="119" t="e">
        <f t="shared" si="30"/>
        <v>#REF!</v>
      </c>
      <c r="O324" s="119" t="e">
        <f t="shared" si="29"/>
        <v>#REF!</v>
      </c>
      <c r="R324" s="119" t="e">
        <f>IF(AND(J324=0,C324&gt;=設定シート!E$101,C324&lt;=設定シート!G$101),1,0)</f>
        <v>#REF!</v>
      </c>
    </row>
    <row r="325" spans="1:18" ht="15" customHeight="1">
      <c r="B325" s="119">
        <v>4</v>
      </c>
      <c r="C325" s="119" t="e">
        <f>'報告書（事業主控）記載用'!#REF!</f>
        <v>#REF!</v>
      </c>
      <c r="D325" s="119" t="e">
        <f>IF(E325&lt;&gt;"31 水力発電施設、ずい道等新設事業","",IF('報告書（事業主控）記載用'!#REF!=11,1,IF('報告書（事業主控）記載用'!#REF!=13,2,IF('報告書（事業主控）記載用'!#REF!=15,3,IF('報告書（事業主控）記載用'!#REF!=17,4,"")))))</f>
        <v>#REF!</v>
      </c>
      <c r="E325" s="119" t="e">
        <f>'報告書（事業主控）記載用'!#REF!</f>
        <v>#REF!</v>
      </c>
      <c r="F325" s="119" t="e">
        <f>'報告書（事業主控）記載用'!#REF!</f>
        <v>#REF!</v>
      </c>
      <c r="G325" s="119" t="e">
        <f>IF(OR(LEFT(E325,2)="31",LEFT(E325,2)="34",LEFT(E325,2)="36",LEFT(E325,2)="37"),VLOOKUP(E325,労務比率2,'報告書（事業主控）記載用'!#REF!,FALSE),VLOOKUP(E325,労務比率,'報告書（事業主控）記載用'!#REF!,FALSE))</f>
        <v>#REF!</v>
      </c>
      <c r="H325" s="119" t="e">
        <f>IF(OR(LEFT(E325,2)="31",LEFT(E325,2)="34",LEFT(E325,2)="36",LEFT(E325,2)="37"),VLOOKUP(E325,労務比率2,'報告書（事業主控）記載用'!#REF!+1,FALSE),VLOOKUP(E325,労務比率,'報告書（事業主控）記載用'!#REF!+1,FALSE))</f>
        <v>#REF!</v>
      </c>
      <c r="I325" s="119" t="e">
        <f>'報告書（事業主控）記載用'!#REF!</f>
        <v>#REF!</v>
      </c>
      <c r="J325" s="119" t="e">
        <f>'報告書（事業主控）記載用'!#REF!</f>
        <v>#REF!</v>
      </c>
      <c r="K325" s="119" t="e">
        <f>'報告書（事業主控）記載用'!#REF!</f>
        <v>#REF!</v>
      </c>
      <c r="L325" s="119">
        <f t="shared" si="27"/>
        <v>0</v>
      </c>
      <c r="M325" s="119">
        <f t="shared" si="28"/>
        <v>0</v>
      </c>
      <c r="N325" s="119" t="e">
        <f t="shared" si="30"/>
        <v>#REF!</v>
      </c>
      <c r="O325" s="119" t="e">
        <f t="shared" si="29"/>
        <v>#REF!</v>
      </c>
      <c r="R325" s="119" t="e">
        <f>IF(AND(J325=0,C325&gt;=設定シート!E$101,C325&lt;=設定シート!G$101),1,0)</f>
        <v>#REF!</v>
      </c>
    </row>
    <row r="326" spans="1:18" ht="15" customHeight="1">
      <c r="B326" s="119">
        <v>5</v>
      </c>
      <c r="C326" s="119" t="e">
        <f>'報告書（事業主控）記載用'!#REF!</f>
        <v>#REF!</v>
      </c>
      <c r="D326" s="119" t="e">
        <f>IF(E326&lt;&gt;"31 水力発電施設、ずい道等新設事業","",IF('報告書（事業主控）記載用'!#REF!=11,1,IF('報告書（事業主控）記載用'!#REF!=13,2,IF('報告書（事業主控）記載用'!#REF!=15,3,IF('報告書（事業主控）記載用'!#REF!=17,4,"")))))</f>
        <v>#REF!</v>
      </c>
      <c r="E326" s="119" t="e">
        <f>'報告書（事業主控）記載用'!#REF!</f>
        <v>#REF!</v>
      </c>
      <c r="F326" s="119" t="e">
        <f>'報告書（事業主控）記載用'!#REF!</f>
        <v>#REF!</v>
      </c>
      <c r="G326" s="119" t="e">
        <f>IF(OR(LEFT(E326,2)="31",LEFT(E326,2)="34",LEFT(E326,2)="36",LEFT(E326,2)="37"),VLOOKUP(E326,労務比率2,'報告書（事業主控）記載用'!#REF!,FALSE),VLOOKUP(E326,労務比率,'報告書（事業主控）記載用'!#REF!,FALSE))</f>
        <v>#REF!</v>
      </c>
      <c r="H326" s="119" t="e">
        <f>IF(OR(LEFT(E326,2)="31",LEFT(E326,2)="34",LEFT(E326,2)="36",LEFT(E326,2)="37"),VLOOKUP(E326,労務比率2,'報告書（事業主控）記載用'!#REF!+1,FALSE),VLOOKUP(E326,労務比率,'報告書（事業主控）記載用'!#REF!+1,FALSE))</f>
        <v>#REF!</v>
      </c>
      <c r="I326" s="119" t="e">
        <f>'報告書（事業主控）記載用'!#REF!</f>
        <v>#REF!</v>
      </c>
      <c r="J326" s="119" t="e">
        <f>'報告書（事業主控）記載用'!#REF!</f>
        <v>#REF!</v>
      </c>
      <c r="K326" s="119" t="e">
        <f>'報告書（事業主控）記載用'!#REF!</f>
        <v>#REF!</v>
      </c>
      <c r="L326" s="119">
        <f t="shared" si="27"/>
        <v>0</v>
      </c>
      <c r="M326" s="119">
        <f t="shared" si="28"/>
        <v>0</v>
      </c>
      <c r="N326" s="119" t="e">
        <f t="shared" si="30"/>
        <v>#REF!</v>
      </c>
      <c r="O326" s="119" t="e">
        <f t="shared" si="29"/>
        <v>#REF!</v>
      </c>
      <c r="R326" s="119" t="e">
        <f>IF(AND(J326=0,C326&gt;=設定シート!E$101,C326&lt;=設定シート!G$101),1,0)</f>
        <v>#REF!</v>
      </c>
    </row>
    <row r="327" spans="1:18" ht="15" customHeight="1">
      <c r="B327" s="119">
        <v>6</v>
      </c>
      <c r="C327" s="119" t="e">
        <f>'報告書（事業主控）記載用'!#REF!</f>
        <v>#REF!</v>
      </c>
      <c r="D327" s="119" t="e">
        <f>IF(E327&lt;&gt;"31 水力発電施設、ずい道等新設事業","",IF('報告書（事業主控）記載用'!#REF!=11,1,IF('報告書（事業主控）記載用'!#REF!=13,2,IF('報告書（事業主控）記載用'!#REF!=15,3,IF('報告書（事業主控）記載用'!#REF!=17,4,"")))))</f>
        <v>#REF!</v>
      </c>
      <c r="E327" s="119" t="e">
        <f>'報告書（事業主控）記載用'!#REF!</f>
        <v>#REF!</v>
      </c>
      <c r="F327" s="119" t="e">
        <f>'報告書（事業主控）記載用'!#REF!</f>
        <v>#REF!</v>
      </c>
      <c r="G327" s="119" t="e">
        <f>IF(OR(LEFT(E327,2)="31",LEFT(E327,2)="34",LEFT(E327,2)="36",LEFT(E327,2)="37"),VLOOKUP(E327,労務比率2,'報告書（事業主控）記載用'!#REF!,FALSE),VLOOKUP(E327,労務比率,'報告書（事業主控）記載用'!#REF!,FALSE))</f>
        <v>#REF!</v>
      </c>
      <c r="H327" s="119" t="e">
        <f>IF(OR(LEFT(E327,2)="31",LEFT(E327,2)="34",LEFT(E327,2)="36",LEFT(E327,2)="37"),VLOOKUP(E327,労務比率2,'報告書（事業主控）記載用'!#REF!+1,FALSE),VLOOKUP(E327,労務比率,'報告書（事業主控）記載用'!#REF!+1,FALSE))</f>
        <v>#REF!</v>
      </c>
      <c r="I327" s="119" t="e">
        <f>'報告書（事業主控）記載用'!#REF!</f>
        <v>#REF!</v>
      </c>
      <c r="J327" s="119" t="e">
        <f>'報告書（事業主控）記載用'!#REF!</f>
        <v>#REF!</v>
      </c>
      <c r="K327" s="119" t="e">
        <f>'報告書（事業主控）記載用'!#REF!</f>
        <v>#REF!</v>
      </c>
      <c r="L327" s="119">
        <f t="shared" si="27"/>
        <v>0</v>
      </c>
      <c r="M327" s="119">
        <f t="shared" si="28"/>
        <v>0</v>
      </c>
      <c r="N327" s="119" t="e">
        <f t="shared" si="30"/>
        <v>#REF!</v>
      </c>
      <c r="O327" s="119" t="e">
        <f t="shared" si="29"/>
        <v>#REF!</v>
      </c>
      <c r="R327" s="119" t="e">
        <f>IF(AND(J327=0,C327&gt;=設定シート!E$101,C327&lt;=設定シート!G$101),1,0)</f>
        <v>#REF!</v>
      </c>
    </row>
    <row r="328" spans="1:18" ht="15" customHeight="1">
      <c r="B328" s="119">
        <v>7</v>
      </c>
      <c r="C328" s="119" t="e">
        <f>'報告書（事業主控）記載用'!#REF!</f>
        <v>#REF!</v>
      </c>
      <c r="D328" s="119" t="e">
        <f>IF(E328&lt;&gt;"31 水力発電施設、ずい道等新設事業","",IF('報告書（事業主控）記載用'!#REF!=11,1,IF('報告書（事業主控）記載用'!#REF!=13,2,IF('報告書（事業主控）記載用'!#REF!=15,3,IF('報告書（事業主控）記載用'!#REF!=17,4,"")))))</f>
        <v>#REF!</v>
      </c>
      <c r="E328" s="119" t="e">
        <f>'報告書（事業主控）記載用'!#REF!</f>
        <v>#REF!</v>
      </c>
      <c r="F328" s="119" t="e">
        <f>'報告書（事業主控）記載用'!#REF!</f>
        <v>#REF!</v>
      </c>
      <c r="G328" s="119" t="e">
        <f>IF(OR(LEFT(E328,2)="31",LEFT(E328,2)="34",LEFT(E328,2)="36",LEFT(E328,2)="37"),VLOOKUP(E328,労務比率2,'報告書（事業主控）記載用'!#REF!,FALSE),VLOOKUP(E328,労務比率,'報告書（事業主控）記載用'!#REF!,FALSE))</f>
        <v>#REF!</v>
      </c>
      <c r="H328" s="119" t="e">
        <f>IF(OR(LEFT(E328,2)="31",LEFT(E328,2)="34",LEFT(E328,2)="36",LEFT(E328,2)="37"),VLOOKUP(E328,労務比率2,'報告書（事業主控）記載用'!#REF!+1,FALSE),VLOOKUP(E328,労務比率,'報告書（事業主控）記載用'!#REF!+1,FALSE))</f>
        <v>#REF!</v>
      </c>
      <c r="I328" s="119" t="e">
        <f>'報告書（事業主控）記載用'!#REF!</f>
        <v>#REF!</v>
      </c>
      <c r="J328" s="119" t="e">
        <f>'報告書（事業主控）記載用'!#REF!</f>
        <v>#REF!</v>
      </c>
      <c r="K328" s="119" t="e">
        <f>'報告書（事業主控）記載用'!#REF!</f>
        <v>#REF!</v>
      </c>
      <c r="L328" s="119">
        <f t="shared" si="27"/>
        <v>0</v>
      </c>
      <c r="M328" s="119">
        <f t="shared" si="28"/>
        <v>0</v>
      </c>
      <c r="N328" s="119" t="e">
        <f t="shared" si="30"/>
        <v>#REF!</v>
      </c>
      <c r="O328" s="119" t="e">
        <f t="shared" si="29"/>
        <v>#REF!</v>
      </c>
      <c r="R328" s="119" t="e">
        <f>IF(AND(J328=0,C328&gt;=設定シート!E$101,C328&lt;=設定シート!G$101),1,0)</f>
        <v>#REF!</v>
      </c>
    </row>
    <row r="329" spans="1:18" ht="15" customHeight="1">
      <c r="B329" s="119">
        <v>8</v>
      </c>
      <c r="C329" s="119" t="e">
        <f>'報告書（事業主控）記載用'!#REF!</f>
        <v>#REF!</v>
      </c>
      <c r="D329" s="119" t="e">
        <f>IF(E329&lt;&gt;"31 水力発電施設、ずい道等新設事業","",IF('報告書（事業主控）記載用'!#REF!=11,1,IF('報告書（事業主控）記載用'!#REF!=13,2,IF('報告書（事業主控）記載用'!#REF!=15,3,IF('報告書（事業主控）記載用'!#REF!=17,4,"")))))</f>
        <v>#REF!</v>
      </c>
      <c r="E329" s="119" t="e">
        <f>'報告書（事業主控）記載用'!#REF!</f>
        <v>#REF!</v>
      </c>
      <c r="F329" s="119" t="e">
        <f>'報告書（事業主控）記載用'!#REF!</f>
        <v>#REF!</v>
      </c>
      <c r="G329" s="119" t="e">
        <f>IF(OR(LEFT(E329,2)="31",LEFT(E329,2)="34",LEFT(E329,2)="36",LEFT(E329,2)="37"),VLOOKUP(E329,労務比率2,'報告書（事業主控）記載用'!#REF!,FALSE),VLOOKUP(E329,労務比率,'報告書（事業主控）記載用'!#REF!,FALSE))</f>
        <v>#REF!</v>
      </c>
      <c r="H329" s="119" t="e">
        <f>IF(OR(LEFT(E329,2)="31",LEFT(E329,2)="34",LEFT(E329,2)="36",LEFT(E329,2)="37"),VLOOKUP(E329,労務比率2,'報告書（事業主控）記載用'!#REF!+1,FALSE),VLOOKUP(E329,労務比率,'報告書（事業主控）記載用'!#REF!+1,FALSE))</f>
        <v>#REF!</v>
      </c>
      <c r="I329" s="119" t="e">
        <f>'報告書（事業主控）記載用'!#REF!</f>
        <v>#REF!</v>
      </c>
      <c r="J329" s="119" t="e">
        <f>'報告書（事業主控）記載用'!#REF!</f>
        <v>#REF!</v>
      </c>
      <c r="K329" s="119" t="e">
        <f>'報告書（事業主控）記載用'!#REF!</f>
        <v>#REF!</v>
      </c>
      <c r="L329" s="119">
        <f t="shared" si="27"/>
        <v>0</v>
      </c>
      <c r="M329" s="119">
        <f t="shared" si="28"/>
        <v>0</v>
      </c>
      <c r="N329" s="119" t="e">
        <f t="shared" si="30"/>
        <v>#REF!</v>
      </c>
      <c r="O329" s="119" t="e">
        <f t="shared" si="29"/>
        <v>#REF!</v>
      </c>
      <c r="R329" s="119" t="e">
        <f>IF(AND(J329=0,C329&gt;=設定シート!E$101,C329&lt;=設定シート!G$101),1,0)</f>
        <v>#REF!</v>
      </c>
    </row>
    <row r="330" spans="1:18" ht="15" customHeight="1">
      <c r="B330" s="119">
        <v>9</v>
      </c>
      <c r="C330" s="119" t="e">
        <f>'報告書（事業主控）記載用'!#REF!</f>
        <v>#REF!</v>
      </c>
      <c r="D330" s="119" t="e">
        <f>IF(E330&lt;&gt;"31 水力発電施設、ずい道等新設事業","",IF('報告書（事業主控）記載用'!#REF!=11,1,IF('報告書（事業主控）記載用'!#REF!=13,2,IF('報告書（事業主控）記載用'!#REF!=15,3,IF('報告書（事業主控）記載用'!#REF!=17,4,"")))))</f>
        <v>#REF!</v>
      </c>
      <c r="E330" s="119" t="e">
        <f>'報告書（事業主控）記載用'!#REF!</f>
        <v>#REF!</v>
      </c>
      <c r="F330" s="119" t="e">
        <f>'報告書（事業主控）記載用'!#REF!</f>
        <v>#REF!</v>
      </c>
      <c r="G330" s="119" t="e">
        <f>IF(OR(LEFT(E330,2)="31",LEFT(E330,2)="34",LEFT(E330,2)="36",LEFT(E330,2)="37"),VLOOKUP(E330,労務比率2,'報告書（事業主控）記載用'!#REF!,FALSE),VLOOKUP(E330,労務比率,'報告書（事業主控）記載用'!#REF!,FALSE))</f>
        <v>#REF!</v>
      </c>
      <c r="H330" s="119" t="e">
        <f>IF(OR(LEFT(E330,2)="31",LEFT(E330,2)="34",LEFT(E330,2)="36",LEFT(E330,2)="37"),VLOOKUP(E330,労務比率2,'報告書（事業主控）記載用'!#REF!+1,FALSE),VLOOKUP(E330,労務比率,'報告書（事業主控）記載用'!#REF!+1,FALSE))</f>
        <v>#REF!</v>
      </c>
      <c r="I330" s="119" t="e">
        <f>'報告書（事業主控）記載用'!#REF!</f>
        <v>#REF!</v>
      </c>
      <c r="J330" s="119" t="e">
        <f>'報告書（事業主控）記載用'!#REF!</f>
        <v>#REF!</v>
      </c>
      <c r="K330" s="119" t="e">
        <f>'報告書（事業主控）記載用'!#REF!</f>
        <v>#REF!</v>
      </c>
      <c r="L330" s="119">
        <f t="shared" si="27"/>
        <v>0</v>
      </c>
      <c r="M330" s="119">
        <f t="shared" si="28"/>
        <v>0</v>
      </c>
      <c r="N330" s="119" t="e">
        <f t="shared" si="30"/>
        <v>#REF!</v>
      </c>
      <c r="O330" s="119" t="e">
        <f t="shared" si="29"/>
        <v>#REF!</v>
      </c>
      <c r="R330" s="119" t="e">
        <f>IF(AND(J330=0,C330&gt;=設定シート!E$101,C330&lt;=設定シート!G$101),1,0)</f>
        <v>#REF!</v>
      </c>
    </row>
  </sheetData>
  <sheetProtection selectLockedCells="1"/>
  <mergeCells count="6">
    <mergeCell ref="T47:T50"/>
    <mergeCell ref="T4:T7"/>
    <mergeCell ref="T10:T13"/>
    <mergeCell ref="T18:T21"/>
    <mergeCell ref="T25:T28"/>
    <mergeCell ref="T40:T43"/>
  </mergeCells>
  <phoneticPr fontId="2"/>
  <conditionalFormatting sqref="AD10:AJ10">
    <cfRule type="expression" dxfId="5" priority="6">
      <formula>$AK$10</formula>
    </cfRule>
  </conditionalFormatting>
  <conditionalFormatting sqref="AD18:AJ18">
    <cfRule type="expression" dxfId="4" priority="5">
      <formula>$AK$18</formula>
    </cfRule>
  </conditionalFormatting>
  <conditionalFormatting sqref="AD25:AJ25">
    <cfRule type="expression" dxfId="3" priority="4">
      <formula>$AK$25</formula>
    </cfRule>
  </conditionalFormatting>
  <conditionalFormatting sqref="AD32:AJ32">
    <cfRule type="expression" dxfId="2" priority="3">
      <formula>$AK$32</formula>
    </cfRule>
  </conditionalFormatting>
  <conditionalFormatting sqref="AD40:AJ40">
    <cfRule type="expression" dxfId="1" priority="2">
      <formula>$AK$40</formula>
    </cfRule>
  </conditionalFormatting>
  <conditionalFormatting sqref="AD47:AJ47">
    <cfRule type="expression" dxfId="0" priority="1">
      <formula>$AK$47</formula>
    </cfRule>
  </conditionalFormatting>
  <pageMargins left="0.78700000000000003" right="0.78700000000000003" top="0.98399999999999999" bottom="0.98399999999999999" header="0.51200000000000001" footer="0.51200000000000001"/>
  <pageSetup paperSize="9" orientation="portrait" verticalDpi="300"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tabColor indexed="10"/>
    <pageSetUpPr fitToPage="1"/>
  </sheetPr>
  <dimension ref="A1:DQ73"/>
  <sheetViews>
    <sheetView showGridLines="0" zoomScaleNormal="100" workbookViewId="0"/>
  </sheetViews>
  <sheetFormatPr defaultColWidth="1.25" defaultRowHeight="0" customHeight="1" zeroHeight="1"/>
  <cols>
    <col min="1" max="114" width="1.25" style="45" customWidth="1"/>
    <col min="115" max="115" width="1.25" style="39" customWidth="1"/>
    <col min="116" max="117" width="19.125" style="39" customWidth="1"/>
    <col min="118" max="16384" width="1.25" style="39"/>
  </cols>
  <sheetData>
    <row r="1" spans="3:117" s="39" customFormat="1" ht="9" customHeight="1" thickBot="1">
      <c r="C1" s="40"/>
      <c r="D1" s="40"/>
      <c r="E1" s="40"/>
      <c r="F1" s="40"/>
      <c r="G1" s="40"/>
      <c r="H1" s="41"/>
      <c r="I1" s="41"/>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41"/>
      <c r="AT1" s="42"/>
      <c r="AU1" s="42"/>
      <c r="AV1" s="42"/>
      <c r="AW1" s="42"/>
      <c r="AX1" s="42"/>
      <c r="AY1" s="42"/>
      <c r="AZ1" s="42"/>
      <c r="BA1" s="42"/>
      <c r="BB1" s="42"/>
      <c r="BC1" s="42"/>
      <c r="BD1" s="42"/>
      <c r="BE1" s="42"/>
      <c r="BF1" s="42"/>
      <c r="BG1" s="42"/>
      <c r="BH1" s="42"/>
      <c r="BI1" s="42"/>
      <c r="BJ1" s="42"/>
      <c r="BK1" s="42"/>
      <c r="BL1" s="42"/>
      <c r="BM1" s="42"/>
      <c r="BN1" s="42"/>
      <c r="BO1" s="42"/>
      <c r="BP1" s="42"/>
      <c r="BQ1" s="42"/>
      <c r="BR1" s="42"/>
      <c r="BS1" s="42"/>
      <c r="BT1" s="42"/>
      <c r="BU1" s="42"/>
      <c r="BV1" s="42"/>
      <c r="BW1" s="42"/>
      <c r="BX1" s="42"/>
      <c r="BY1" s="42"/>
      <c r="BZ1" s="42"/>
      <c r="CA1" s="42"/>
      <c r="CB1" s="42"/>
      <c r="CC1" s="42"/>
      <c r="CD1" s="42"/>
      <c r="CE1" s="42"/>
      <c r="CF1" s="42"/>
      <c r="CG1" s="42"/>
      <c r="CH1" s="42"/>
      <c r="CI1" s="42"/>
      <c r="CJ1" s="42"/>
      <c r="CK1" s="42"/>
      <c r="CL1" s="42"/>
      <c r="CM1" s="42"/>
      <c r="CN1" s="42"/>
      <c r="CO1" s="42"/>
      <c r="CP1" s="42"/>
      <c r="CQ1" s="42"/>
      <c r="CR1" s="42"/>
      <c r="CS1" s="42"/>
      <c r="CT1" s="42"/>
      <c r="CU1" s="42"/>
      <c r="CV1" s="42"/>
      <c r="CW1" s="42"/>
    </row>
    <row r="2" spans="3:117" s="39" customFormat="1" ht="27" customHeight="1" thickBot="1">
      <c r="C2" s="40"/>
      <c r="D2" s="1102" t="s">
        <v>152</v>
      </c>
      <c r="E2" s="1102"/>
      <c r="F2" s="1102"/>
      <c r="G2" s="1102"/>
      <c r="H2" s="1102"/>
      <c r="I2" s="1102"/>
      <c r="J2" s="1102"/>
      <c r="K2" s="1102"/>
      <c r="L2" s="1103"/>
      <c r="M2" s="1104"/>
      <c r="N2" s="1104"/>
      <c r="O2" s="1104"/>
      <c r="P2" s="1105"/>
      <c r="Q2" s="42" t="s">
        <v>153</v>
      </c>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c r="CA2" s="42"/>
      <c r="CB2" s="42"/>
      <c r="CC2" s="42"/>
      <c r="CD2" s="42"/>
      <c r="CE2" s="42"/>
      <c r="CF2" s="42"/>
      <c r="CG2" s="42"/>
      <c r="CH2" s="42"/>
      <c r="CI2" s="42"/>
      <c r="CJ2" s="42"/>
      <c r="CK2" s="42"/>
      <c r="CL2" s="42"/>
      <c r="CM2" s="42"/>
      <c r="CN2" s="42"/>
      <c r="CO2" s="42"/>
      <c r="CP2" s="42"/>
      <c r="CQ2" s="42"/>
      <c r="CR2" s="42"/>
      <c r="CS2" s="42"/>
      <c r="CT2" s="42"/>
      <c r="CU2" s="42"/>
      <c r="CV2" s="42"/>
      <c r="CW2" s="42"/>
      <c r="CX2" s="42"/>
      <c r="CY2" s="42"/>
      <c r="CZ2" s="42"/>
      <c r="DA2" s="42"/>
    </row>
    <row r="3" spans="3:117" s="39" customFormat="1" ht="12" customHeight="1" thickBot="1">
      <c r="C3" s="42"/>
      <c r="D3" s="42"/>
      <c r="E3" s="42"/>
      <c r="F3" s="40"/>
      <c r="G3" s="43"/>
      <c r="H3" s="42"/>
      <c r="I3" s="41"/>
      <c r="J3" s="41"/>
      <c r="K3" s="42"/>
      <c r="L3" s="42"/>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c r="CA3" s="42"/>
      <c r="CB3" s="42"/>
      <c r="CC3" s="42"/>
      <c r="CD3" s="42"/>
      <c r="CE3" s="42"/>
      <c r="CF3" s="42"/>
      <c r="CG3" s="42"/>
      <c r="CH3" s="42"/>
      <c r="CI3" s="42"/>
      <c r="CJ3" s="42"/>
      <c r="CK3" s="42"/>
      <c r="CL3" s="42"/>
      <c r="CM3" s="42"/>
      <c r="CN3" s="42"/>
      <c r="CO3" s="42"/>
      <c r="CP3" s="42"/>
      <c r="CQ3" s="42"/>
      <c r="CR3" s="42"/>
      <c r="CS3" s="42"/>
      <c r="CT3" s="42"/>
      <c r="CU3" s="42"/>
      <c r="CV3" s="42"/>
      <c r="CW3" s="42"/>
    </row>
    <row r="4" spans="3:117" s="39" customFormat="1" ht="27" customHeight="1" thickBot="1">
      <c r="C4" s="42"/>
      <c r="D4" s="42" t="s">
        <v>154</v>
      </c>
      <c r="E4" s="42"/>
      <c r="F4" s="42"/>
      <c r="G4" s="42"/>
      <c r="H4" s="41"/>
      <c r="I4" s="41"/>
      <c r="J4" s="41"/>
      <c r="K4" s="41"/>
      <c r="L4" s="41"/>
      <c r="M4" s="41"/>
      <c r="N4" s="41"/>
      <c r="O4" s="41"/>
      <c r="P4" s="41"/>
      <c r="Q4" s="41"/>
      <c r="R4" s="41"/>
      <c r="S4" s="41"/>
      <c r="T4" s="41"/>
      <c r="U4" s="41"/>
      <c r="V4" s="41"/>
      <c r="W4" s="1106"/>
      <c r="X4" s="1107"/>
      <c r="Y4" s="1107"/>
      <c r="Z4" s="1107"/>
      <c r="AA4" s="1107"/>
      <c r="AB4" s="1107"/>
      <c r="AC4" s="1107"/>
      <c r="AD4" s="1107"/>
      <c r="AE4" s="1107"/>
      <c r="AF4" s="1108"/>
      <c r="AG4" s="41"/>
      <c r="AH4" s="44" t="s">
        <v>49</v>
      </c>
      <c r="AI4" s="165" t="str">
        <f>IF(W4="行わない","（概算保険料額から充当を行います。）","（還付請求書を別途作成する必要があります。）")</f>
        <v>（還付請求書を別途作成する必要があります。）</v>
      </c>
      <c r="AJ4" s="41"/>
      <c r="AK4" s="41"/>
      <c r="AL4" s="41"/>
      <c r="AM4" s="41"/>
      <c r="AN4" s="41"/>
      <c r="AO4" s="41"/>
      <c r="AP4" s="41"/>
      <c r="AQ4" s="41"/>
      <c r="AR4" s="41"/>
      <c r="AS4" s="41"/>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c r="CA4" s="42"/>
      <c r="CB4" s="42"/>
      <c r="CC4" s="42"/>
      <c r="CD4" s="42"/>
      <c r="CE4" s="42"/>
      <c r="CF4" s="42"/>
      <c r="CG4" s="42"/>
      <c r="CH4" s="42"/>
      <c r="CI4" s="42"/>
      <c r="CJ4" s="42"/>
      <c r="CK4" s="42"/>
      <c r="CL4" s="42"/>
      <c r="CM4" s="42"/>
      <c r="CN4" s="42"/>
      <c r="CO4" s="42"/>
      <c r="CP4" s="42"/>
      <c r="CQ4" s="42"/>
      <c r="CR4" s="42"/>
      <c r="CS4" s="42"/>
      <c r="CT4" s="42"/>
      <c r="CU4" s="42"/>
      <c r="CV4" s="42"/>
      <c r="CW4" s="42"/>
    </row>
    <row r="5" spans="3:117" s="39" customFormat="1" ht="12" customHeight="1">
      <c r="C5" s="42"/>
      <c r="D5" s="42"/>
      <c r="E5" s="42"/>
      <c r="F5" s="42"/>
      <c r="G5" s="42"/>
      <c r="H5" s="41"/>
      <c r="I5" s="41"/>
      <c r="J5" s="41"/>
      <c r="K5" s="41"/>
      <c r="L5" s="41"/>
      <c r="M5" s="41"/>
      <c r="N5" s="41"/>
      <c r="O5" s="41"/>
      <c r="P5" s="41"/>
      <c r="Q5" s="41"/>
      <c r="R5" s="41"/>
      <c r="S5" s="41"/>
      <c r="T5" s="41"/>
      <c r="U5" s="41"/>
      <c r="V5" s="41"/>
      <c r="W5" s="163"/>
      <c r="X5" s="118"/>
      <c r="Y5" s="118"/>
      <c r="Z5" s="118"/>
      <c r="AA5" s="118"/>
      <c r="AB5" s="118"/>
      <c r="AC5" s="118"/>
      <c r="AD5" s="118"/>
      <c r="AE5" s="118"/>
      <c r="AF5" s="118"/>
      <c r="AG5" s="41"/>
      <c r="AH5" s="44"/>
      <c r="AJ5" s="41"/>
      <c r="AK5" s="41"/>
      <c r="AL5" s="41"/>
      <c r="AM5" s="41"/>
      <c r="AN5" s="41"/>
      <c r="AO5" s="41"/>
      <c r="AP5" s="41"/>
      <c r="AQ5" s="41"/>
      <c r="AR5" s="41"/>
      <c r="AS5" s="41"/>
      <c r="AT5" s="42"/>
      <c r="AU5" s="42"/>
      <c r="AV5" s="42"/>
      <c r="AW5" s="42"/>
      <c r="AX5" s="42"/>
      <c r="AY5" s="42"/>
      <c r="AZ5" s="42"/>
      <c r="BA5" s="42"/>
      <c r="BB5" s="42"/>
      <c r="BC5" s="42"/>
      <c r="BD5" s="42"/>
      <c r="BE5" s="42"/>
      <c r="BF5" s="42"/>
      <c r="BG5" s="42"/>
      <c r="BH5" s="42"/>
      <c r="BI5" s="42"/>
      <c r="BJ5" s="42"/>
      <c r="BK5" s="42"/>
      <c r="BL5" s="42"/>
      <c r="BM5" s="42"/>
      <c r="BN5" s="42"/>
      <c r="BO5" s="42"/>
      <c r="BP5" s="42"/>
      <c r="BQ5" s="42"/>
      <c r="BR5" s="42"/>
      <c r="BS5" s="42"/>
      <c r="BT5" s="42"/>
      <c r="BU5" s="42"/>
      <c r="BV5" s="42"/>
      <c r="BW5" s="42"/>
      <c r="BX5" s="42"/>
      <c r="BY5" s="42"/>
      <c r="BZ5" s="42"/>
      <c r="CA5" s="42"/>
      <c r="CB5" s="42"/>
      <c r="CC5" s="42"/>
      <c r="CD5" s="42"/>
      <c r="CE5" s="42"/>
      <c r="CF5" s="42"/>
      <c r="CG5" s="42"/>
      <c r="CH5" s="42"/>
      <c r="CI5" s="42"/>
      <c r="CJ5" s="42"/>
      <c r="CK5" s="42"/>
      <c r="CL5" s="42"/>
      <c r="CM5" s="42"/>
      <c r="CN5" s="42"/>
      <c r="CO5" s="42"/>
      <c r="CP5" s="42"/>
      <c r="CQ5" s="42"/>
      <c r="CR5" s="42"/>
      <c r="CS5" s="42"/>
      <c r="CT5" s="42"/>
      <c r="CU5" s="42"/>
      <c r="CV5" s="42"/>
      <c r="CW5" s="42"/>
      <c r="DL5" s="1109" t="s">
        <v>155</v>
      </c>
      <c r="DM5" s="1110"/>
    </row>
    <row r="6" spans="3:117" s="39" customFormat="1" ht="27" customHeight="1">
      <c r="C6" s="40"/>
      <c r="D6" s="164" t="s">
        <v>156</v>
      </c>
      <c r="E6" s="42"/>
      <c r="F6" s="42"/>
      <c r="G6" s="42"/>
      <c r="H6" s="42"/>
      <c r="I6" s="42"/>
      <c r="J6" s="42"/>
      <c r="K6" s="42"/>
      <c r="L6" s="117"/>
      <c r="M6" s="117"/>
      <c r="N6" s="117"/>
      <c r="O6" s="117"/>
      <c r="P6" s="117"/>
      <c r="Q6" s="42"/>
      <c r="R6" s="41"/>
      <c r="S6" s="41"/>
      <c r="T6" s="41"/>
      <c r="U6" s="41"/>
      <c r="V6" s="41"/>
      <c r="W6" s="41"/>
      <c r="X6" s="41"/>
      <c r="Y6" s="41"/>
      <c r="Z6" s="41"/>
      <c r="AA6" s="41"/>
      <c r="AB6" s="41"/>
      <c r="AC6" s="41"/>
      <c r="AD6" s="41"/>
      <c r="AE6" s="41"/>
      <c r="AF6" s="41"/>
      <c r="AG6" s="41"/>
      <c r="AH6" s="41"/>
      <c r="AI6" s="41"/>
      <c r="AJ6" s="41"/>
      <c r="AK6" s="41"/>
      <c r="AL6" s="41"/>
      <c r="AM6" s="41"/>
      <c r="AN6" s="41"/>
      <c r="AO6" s="41"/>
      <c r="AP6" s="41"/>
      <c r="AQ6" s="41"/>
      <c r="AR6" s="41"/>
      <c r="AS6" s="41"/>
      <c r="AT6" s="41"/>
      <c r="AU6" s="41"/>
      <c r="AV6" s="41"/>
      <c r="AW6" s="41"/>
      <c r="AX6" s="42"/>
      <c r="AY6" s="42"/>
      <c r="AZ6" s="42"/>
      <c r="BA6" s="42"/>
      <c r="BB6" s="42"/>
      <c r="BC6" s="42"/>
      <c r="BD6" s="42"/>
      <c r="BE6" s="42"/>
      <c r="BF6" s="42"/>
      <c r="BG6" s="42"/>
      <c r="BH6" s="42"/>
      <c r="BI6" s="42"/>
      <c r="BJ6" s="42"/>
      <c r="BK6" s="42"/>
      <c r="BL6" s="42"/>
      <c r="BM6" s="42"/>
      <c r="BN6" s="42"/>
      <c r="BO6" s="42"/>
      <c r="BP6" s="42"/>
      <c r="BQ6" s="42"/>
      <c r="BR6" s="42"/>
      <c r="BS6" s="42"/>
      <c r="BT6" s="42"/>
      <c r="BU6" s="42"/>
      <c r="BV6" s="42"/>
      <c r="BW6" s="42"/>
      <c r="BX6" s="42"/>
      <c r="BY6" s="42"/>
      <c r="BZ6" s="42"/>
      <c r="CA6" s="42"/>
      <c r="CB6" s="42"/>
      <c r="CC6" s="42"/>
      <c r="CD6" s="42"/>
      <c r="CE6" s="42"/>
      <c r="CF6" s="42"/>
      <c r="CG6" s="42"/>
      <c r="CH6" s="42"/>
      <c r="CI6" s="42"/>
      <c r="CJ6" s="42"/>
      <c r="CK6" s="42"/>
      <c r="CL6" s="42"/>
      <c r="CM6" s="42"/>
      <c r="CN6" s="42"/>
      <c r="CO6" s="42"/>
      <c r="CP6" s="42"/>
      <c r="CQ6" s="42"/>
      <c r="CR6" s="42"/>
      <c r="CS6" s="42"/>
      <c r="CT6" s="42"/>
      <c r="CU6" s="42"/>
      <c r="CV6" s="42"/>
      <c r="CW6" s="42"/>
      <c r="CX6" s="42"/>
      <c r="CY6" s="42"/>
      <c r="CZ6" s="42"/>
      <c r="DA6" s="42"/>
      <c r="DL6" s="143" t="s">
        <v>268</v>
      </c>
      <c r="DM6" s="143" t="s">
        <v>269</v>
      </c>
    </row>
    <row r="7" spans="3:117" s="39" customFormat="1" ht="27" customHeight="1">
      <c r="C7" s="40"/>
      <c r="D7" s="42" t="s">
        <v>157</v>
      </c>
      <c r="E7" s="42"/>
      <c r="F7" s="42"/>
      <c r="G7" s="42"/>
      <c r="H7" s="42"/>
      <c r="I7" s="42"/>
      <c r="J7" s="42"/>
      <c r="K7" s="42"/>
      <c r="L7" s="117"/>
      <c r="M7" s="117"/>
      <c r="N7" s="117"/>
      <c r="O7" s="117"/>
      <c r="P7" s="117"/>
      <c r="Q7" s="42"/>
      <c r="R7" s="41"/>
      <c r="S7" s="41"/>
      <c r="T7" s="41"/>
      <c r="U7" s="41"/>
      <c r="V7" s="41"/>
      <c r="W7" s="41"/>
      <c r="X7" s="41"/>
      <c r="Y7" s="41"/>
      <c r="Z7" s="41"/>
      <c r="AA7" s="41"/>
      <c r="AB7" s="41"/>
      <c r="AC7" s="41"/>
      <c r="AD7" s="41"/>
      <c r="AE7" s="41"/>
      <c r="AF7" s="41"/>
      <c r="AG7" s="41"/>
      <c r="AH7" s="41"/>
      <c r="AI7" s="41"/>
      <c r="AJ7" s="41"/>
      <c r="AK7" s="41"/>
      <c r="AL7" s="41"/>
      <c r="AM7" s="41"/>
      <c r="AN7" s="41"/>
      <c r="AO7" s="41"/>
      <c r="AP7" s="41"/>
      <c r="AQ7" s="41"/>
      <c r="AR7" s="41"/>
      <c r="AS7" s="41"/>
      <c r="AT7" s="41"/>
      <c r="AU7" s="41"/>
      <c r="AV7" s="41"/>
      <c r="AW7" s="41"/>
      <c r="AX7" s="42"/>
      <c r="AY7" s="42"/>
      <c r="AZ7" s="42"/>
      <c r="BA7" s="42"/>
      <c r="BB7" s="42"/>
      <c r="BC7" s="42"/>
      <c r="BD7" s="42"/>
      <c r="BE7" s="42"/>
      <c r="BF7" s="42"/>
      <c r="BG7" s="42"/>
      <c r="BH7" s="42"/>
      <c r="BI7" s="42"/>
      <c r="BJ7" s="42"/>
      <c r="BK7" s="42"/>
      <c r="BL7" s="42"/>
      <c r="BM7" s="42"/>
      <c r="BN7" s="42"/>
      <c r="BO7" s="42"/>
      <c r="BP7" s="42"/>
      <c r="BQ7" s="42"/>
      <c r="BR7" s="42"/>
      <c r="BS7" s="42"/>
      <c r="BT7" s="42"/>
      <c r="BU7" s="42"/>
      <c r="BV7" s="42"/>
      <c r="BW7" s="42"/>
      <c r="BX7" s="42"/>
      <c r="BY7" s="42"/>
      <c r="BZ7" s="42"/>
      <c r="CA7" s="42"/>
      <c r="CB7" s="42"/>
      <c r="CC7" s="42"/>
      <c r="CD7" s="42"/>
      <c r="CE7" s="42"/>
      <c r="CF7" s="42"/>
      <c r="CG7" s="42"/>
      <c r="CH7" s="42"/>
      <c r="CI7" s="42"/>
      <c r="CJ7" s="42"/>
      <c r="CK7" s="42"/>
      <c r="CL7" s="42"/>
      <c r="CM7" s="42"/>
      <c r="CN7" s="42"/>
      <c r="CO7" s="42"/>
      <c r="CP7" s="42"/>
      <c r="CQ7" s="42"/>
      <c r="CR7" s="42"/>
      <c r="CS7" s="42"/>
      <c r="CT7" s="42"/>
      <c r="CU7" s="42"/>
      <c r="CV7" s="42"/>
      <c r="CW7" s="42"/>
      <c r="CX7" s="42"/>
      <c r="CY7" s="42"/>
      <c r="CZ7" s="42"/>
      <c r="DA7" s="42"/>
      <c r="DL7" s="137">
        <v>1</v>
      </c>
      <c r="DM7" s="144"/>
    </row>
    <row r="8" spans="3:117" s="39" customFormat="1" ht="15" customHeight="1">
      <c r="C8" s="40"/>
      <c r="D8" s="40"/>
      <c r="E8" s="40"/>
      <c r="F8" s="40"/>
      <c r="G8" s="40"/>
      <c r="H8" s="41"/>
      <c r="I8" s="41"/>
      <c r="J8" s="41"/>
      <c r="K8" s="41"/>
      <c r="L8" s="41"/>
      <c r="M8" s="41"/>
      <c r="N8" s="41"/>
      <c r="O8" s="41"/>
      <c r="P8" s="41"/>
      <c r="Q8" s="41"/>
      <c r="R8" s="41"/>
      <c r="S8" s="41"/>
      <c r="T8" s="41"/>
      <c r="U8" s="41"/>
      <c r="V8" s="41"/>
      <c r="W8" s="41"/>
      <c r="X8" s="41"/>
      <c r="Y8" s="41"/>
      <c r="Z8" s="41"/>
      <c r="AA8" s="41"/>
      <c r="AB8" s="41"/>
      <c r="AC8" s="41"/>
      <c r="AD8" s="41"/>
      <c r="AE8" s="41"/>
      <c r="AF8" s="41"/>
      <c r="AG8" s="41"/>
      <c r="AH8" s="41"/>
      <c r="AI8" s="41"/>
      <c r="AJ8" s="41"/>
      <c r="AK8" s="41"/>
      <c r="AL8" s="41"/>
      <c r="AM8" s="41"/>
      <c r="AN8" s="41"/>
      <c r="AO8" s="41"/>
      <c r="AP8" s="41"/>
      <c r="AQ8" s="41"/>
      <c r="AR8" s="41"/>
      <c r="AS8" s="41"/>
      <c r="AT8" s="42"/>
      <c r="AU8" s="42"/>
      <c r="AV8" s="42"/>
      <c r="AW8" s="42"/>
      <c r="AX8" s="42"/>
      <c r="AY8" s="42"/>
      <c r="AZ8" s="42"/>
      <c r="BA8" s="42"/>
      <c r="BB8" s="42"/>
      <c r="BC8" s="42"/>
      <c r="BD8" s="42"/>
      <c r="BE8" s="42"/>
      <c r="BF8" s="42"/>
      <c r="BG8" s="42"/>
      <c r="BH8" s="42"/>
      <c r="BI8" s="42"/>
      <c r="BJ8" s="42"/>
      <c r="BK8" s="42"/>
      <c r="BL8" s="42"/>
      <c r="BM8" s="42"/>
      <c r="BN8" s="42"/>
      <c r="BO8" s="42"/>
      <c r="BP8" s="42"/>
      <c r="BQ8" s="42"/>
      <c r="BR8" s="42"/>
      <c r="BS8" s="42"/>
      <c r="BT8" s="42"/>
      <c r="BU8" s="42"/>
      <c r="BV8" s="42"/>
      <c r="BW8" s="42"/>
      <c r="BX8" s="42"/>
      <c r="BY8" s="42"/>
      <c r="BZ8" s="42"/>
      <c r="CA8" s="42"/>
      <c r="CB8" s="42"/>
      <c r="CC8" s="42"/>
      <c r="CD8" s="42"/>
      <c r="CE8" s="42"/>
      <c r="CF8" s="42"/>
      <c r="CG8" s="42"/>
      <c r="CH8" s="42"/>
      <c r="CI8" s="42"/>
      <c r="CJ8" s="42"/>
      <c r="CK8" s="42"/>
      <c r="CL8" s="42"/>
      <c r="CM8" s="42"/>
      <c r="CN8" s="42"/>
      <c r="CO8" s="42"/>
      <c r="CP8" s="42"/>
      <c r="CQ8" s="42"/>
      <c r="CR8" s="42"/>
      <c r="CS8" s="42"/>
      <c r="CT8" s="42"/>
      <c r="CU8" s="42"/>
      <c r="CV8" s="42"/>
      <c r="CW8" s="42"/>
      <c r="DL8" s="137">
        <v>2</v>
      </c>
    </row>
    <row r="9" spans="3:117" ht="8.25" customHeight="1" thickBot="1">
      <c r="F9" s="729" t="s">
        <v>158</v>
      </c>
      <c r="G9" s="729"/>
      <c r="H9" s="729"/>
      <c r="I9" s="729" t="s">
        <v>159</v>
      </c>
      <c r="J9" s="729"/>
      <c r="K9" s="729"/>
      <c r="L9" s="46"/>
      <c r="AA9" s="47"/>
      <c r="AB9" s="47"/>
      <c r="AC9" s="800" t="s">
        <v>160</v>
      </c>
      <c r="AD9" s="800"/>
      <c r="AE9" s="800"/>
      <c r="AF9" s="800"/>
      <c r="AG9" s="800"/>
      <c r="AH9" s="800"/>
      <c r="AI9" s="800"/>
      <c r="AJ9" s="800"/>
      <c r="AK9" s="800"/>
      <c r="AL9" s="800"/>
      <c r="AM9" s="800"/>
      <c r="AN9" s="800"/>
      <c r="AO9" s="47"/>
      <c r="AP9" s="47"/>
      <c r="AQ9" s="800" t="s">
        <v>161</v>
      </c>
      <c r="AR9" s="800"/>
      <c r="AS9" s="800"/>
      <c r="AT9" s="800"/>
      <c r="AU9" s="800"/>
      <c r="AV9" s="800"/>
      <c r="AW9" s="800"/>
      <c r="AX9" s="800"/>
      <c r="AY9" s="800"/>
      <c r="AZ9" s="800"/>
      <c r="BA9" s="800"/>
      <c r="BB9" s="800"/>
      <c r="BC9" s="800"/>
      <c r="DL9" s="137">
        <v>3</v>
      </c>
    </row>
    <row r="10" spans="3:117" ht="8.25" customHeight="1">
      <c r="F10" s="730"/>
      <c r="G10" s="730"/>
      <c r="H10" s="730"/>
      <c r="I10" s="729"/>
      <c r="J10" s="729"/>
      <c r="K10" s="729"/>
      <c r="L10" s="48"/>
      <c r="AA10" s="47"/>
      <c r="AB10" s="47"/>
      <c r="AC10" s="800"/>
      <c r="AD10" s="800"/>
      <c r="AE10" s="800"/>
      <c r="AF10" s="800"/>
      <c r="AG10" s="800"/>
      <c r="AH10" s="800"/>
      <c r="AI10" s="800"/>
      <c r="AJ10" s="800"/>
      <c r="AK10" s="800"/>
      <c r="AL10" s="800"/>
      <c r="AM10" s="800"/>
      <c r="AN10" s="800"/>
      <c r="AO10" s="47"/>
      <c r="AP10" s="47"/>
      <c r="AQ10" s="800"/>
      <c r="AR10" s="800"/>
      <c r="AS10" s="800"/>
      <c r="AT10" s="800"/>
      <c r="AU10" s="800"/>
      <c r="AV10" s="800"/>
      <c r="AW10" s="800"/>
      <c r="AX10" s="800"/>
      <c r="AY10" s="800"/>
      <c r="AZ10" s="800"/>
      <c r="BA10" s="800"/>
      <c r="BB10" s="800"/>
      <c r="BC10" s="800"/>
      <c r="CG10" s="801" t="s">
        <v>162</v>
      </c>
      <c r="CH10" s="802"/>
      <c r="CI10" s="802"/>
      <c r="CJ10" s="802"/>
      <c r="CK10" s="802"/>
      <c r="CL10" s="802"/>
      <c r="CM10" s="802"/>
      <c r="CN10" s="802"/>
      <c r="CO10" s="802"/>
      <c r="CP10" s="802"/>
      <c r="CQ10" s="802"/>
      <c r="CR10" s="802"/>
      <c r="CS10" s="802"/>
      <c r="CT10" s="802"/>
      <c r="CU10" s="802"/>
      <c r="CV10" s="802"/>
      <c r="CW10" s="802"/>
      <c r="CX10" s="802"/>
      <c r="CY10" s="802"/>
      <c r="CZ10" s="802"/>
      <c r="DA10" s="802"/>
      <c r="DB10" s="802"/>
      <c r="DC10" s="803"/>
    </row>
    <row r="11" spans="3:117" ht="8.25" customHeight="1">
      <c r="F11" s="807">
        <v>3</v>
      </c>
      <c r="G11" s="808"/>
      <c r="H11" s="809"/>
      <c r="J11" s="807">
        <v>2</v>
      </c>
      <c r="K11" s="808"/>
      <c r="L11" s="809"/>
      <c r="N11" s="807">
        <v>7</v>
      </c>
      <c r="O11" s="808"/>
      <c r="P11" s="809"/>
      <c r="R11" s="807">
        <v>0</v>
      </c>
      <c r="S11" s="808"/>
      <c r="T11" s="809"/>
      <c r="V11" s="807">
        <v>1</v>
      </c>
      <c r="W11" s="808"/>
      <c r="X11" s="809"/>
      <c r="AC11" s="816"/>
      <c r="AD11" s="817"/>
      <c r="AE11" s="818"/>
      <c r="AG11" s="816"/>
      <c r="AH11" s="828"/>
      <c r="AI11" s="829"/>
      <c r="AQ11" s="816"/>
      <c r="AR11" s="817"/>
      <c r="AS11" s="818"/>
      <c r="AT11" s="825"/>
      <c r="AU11" s="727"/>
      <c r="CG11" s="804"/>
      <c r="CH11" s="805"/>
      <c r="CI11" s="805"/>
      <c r="CJ11" s="805"/>
      <c r="CK11" s="805"/>
      <c r="CL11" s="805"/>
      <c r="CM11" s="805"/>
      <c r="CN11" s="805"/>
      <c r="CO11" s="805"/>
      <c r="CP11" s="805"/>
      <c r="CQ11" s="805"/>
      <c r="CR11" s="805"/>
      <c r="CS11" s="805"/>
      <c r="CT11" s="805"/>
      <c r="CU11" s="805"/>
      <c r="CV11" s="805"/>
      <c r="CW11" s="805"/>
      <c r="CX11" s="805"/>
      <c r="CY11" s="805"/>
      <c r="CZ11" s="805"/>
      <c r="DA11" s="805"/>
      <c r="DB11" s="805"/>
      <c r="DC11" s="806"/>
    </row>
    <row r="12" spans="3:117" ht="8.25" customHeight="1">
      <c r="F12" s="810"/>
      <c r="G12" s="811"/>
      <c r="H12" s="812"/>
      <c r="J12" s="810"/>
      <c r="K12" s="811"/>
      <c r="L12" s="812"/>
      <c r="N12" s="810"/>
      <c r="O12" s="811"/>
      <c r="P12" s="812"/>
      <c r="R12" s="810"/>
      <c r="S12" s="811"/>
      <c r="T12" s="812"/>
      <c r="V12" s="810"/>
      <c r="W12" s="811"/>
      <c r="X12" s="812"/>
      <c r="AC12" s="819"/>
      <c r="AD12" s="820"/>
      <c r="AE12" s="821"/>
      <c r="AG12" s="830"/>
      <c r="AH12" s="831"/>
      <c r="AI12" s="832"/>
      <c r="AQ12" s="819"/>
      <c r="AR12" s="820"/>
      <c r="AS12" s="821"/>
      <c r="AT12" s="825"/>
      <c r="AU12" s="727"/>
      <c r="CD12" s="22"/>
      <c r="CE12" s="49"/>
      <c r="CF12" s="49"/>
      <c r="CG12" s="804"/>
      <c r="CH12" s="805"/>
      <c r="CI12" s="805"/>
      <c r="CJ12" s="805"/>
      <c r="CK12" s="805"/>
      <c r="CL12" s="805"/>
      <c r="CM12" s="805"/>
      <c r="CN12" s="805"/>
      <c r="CO12" s="805"/>
      <c r="CP12" s="805"/>
      <c r="CQ12" s="805"/>
      <c r="CR12" s="805"/>
      <c r="CS12" s="805"/>
      <c r="CT12" s="805"/>
      <c r="CU12" s="805"/>
      <c r="CV12" s="805"/>
      <c r="CW12" s="805"/>
      <c r="CX12" s="805"/>
      <c r="CY12" s="805"/>
      <c r="CZ12" s="805"/>
      <c r="DA12" s="805"/>
      <c r="DB12" s="805"/>
      <c r="DC12" s="806"/>
    </row>
    <row r="13" spans="3:117" ht="8.25" customHeight="1">
      <c r="F13" s="810"/>
      <c r="G13" s="811"/>
      <c r="H13" s="812"/>
      <c r="J13" s="810"/>
      <c r="K13" s="811"/>
      <c r="L13" s="812"/>
      <c r="N13" s="810"/>
      <c r="O13" s="811"/>
      <c r="P13" s="812"/>
      <c r="R13" s="810"/>
      <c r="S13" s="811"/>
      <c r="T13" s="812"/>
      <c r="V13" s="810"/>
      <c r="W13" s="811"/>
      <c r="X13" s="812"/>
      <c r="AC13" s="819"/>
      <c r="AD13" s="820"/>
      <c r="AE13" s="821"/>
      <c r="AG13" s="830"/>
      <c r="AH13" s="831"/>
      <c r="AI13" s="832"/>
      <c r="AQ13" s="819"/>
      <c r="AR13" s="820"/>
      <c r="AS13" s="821"/>
      <c r="AT13" s="825"/>
      <c r="AU13" s="727"/>
      <c r="CD13" s="22"/>
      <c r="CE13" s="49"/>
      <c r="CF13" s="49"/>
      <c r="CG13" s="804"/>
      <c r="CH13" s="805"/>
      <c r="CI13" s="805"/>
      <c r="CJ13" s="805"/>
      <c r="CK13" s="805"/>
      <c r="CL13" s="805"/>
      <c r="CM13" s="805"/>
      <c r="CN13" s="805"/>
      <c r="CO13" s="805"/>
      <c r="CP13" s="805"/>
      <c r="CQ13" s="805"/>
      <c r="CR13" s="805"/>
      <c r="CS13" s="805"/>
      <c r="CT13" s="805"/>
      <c r="CU13" s="805"/>
      <c r="CV13" s="805"/>
      <c r="CW13" s="805"/>
      <c r="CX13" s="805"/>
      <c r="CY13" s="805"/>
      <c r="CZ13" s="805"/>
      <c r="DA13" s="805"/>
      <c r="DB13" s="805"/>
      <c r="DC13" s="806"/>
    </row>
    <row r="14" spans="3:117" ht="8.25" customHeight="1">
      <c r="F14" s="813"/>
      <c r="G14" s="814"/>
      <c r="H14" s="815"/>
      <c r="J14" s="813"/>
      <c r="K14" s="814"/>
      <c r="L14" s="815"/>
      <c r="N14" s="813"/>
      <c r="O14" s="814"/>
      <c r="P14" s="815"/>
      <c r="R14" s="813"/>
      <c r="S14" s="814"/>
      <c r="T14" s="815"/>
      <c r="V14" s="813"/>
      <c r="W14" s="814"/>
      <c r="X14" s="815"/>
      <c r="AC14" s="822"/>
      <c r="AD14" s="823"/>
      <c r="AE14" s="824"/>
      <c r="AG14" s="833"/>
      <c r="AH14" s="834"/>
      <c r="AI14" s="835"/>
      <c r="AQ14" s="822"/>
      <c r="AR14" s="823"/>
      <c r="AS14" s="824"/>
      <c r="AT14" s="825"/>
      <c r="AU14" s="727"/>
      <c r="BD14" s="50"/>
      <c r="BE14" s="51"/>
      <c r="BF14" s="51"/>
      <c r="BG14" s="51"/>
      <c r="BH14" s="51"/>
      <c r="BI14" s="826" t="s">
        <v>163</v>
      </c>
      <c r="BJ14" s="826"/>
      <c r="BK14" s="826"/>
      <c r="BL14" s="826"/>
      <c r="BM14" s="826"/>
      <c r="BN14" s="826"/>
      <c r="BO14" s="826"/>
      <c r="BP14" s="826"/>
      <c r="BQ14" s="826"/>
      <c r="BR14" s="826"/>
      <c r="BS14" s="826"/>
      <c r="BT14" s="826"/>
      <c r="BU14" s="826"/>
      <c r="BV14" s="51"/>
      <c r="BW14" s="51"/>
      <c r="BX14" s="51"/>
      <c r="BY14" s="51"/>
      <c r="BZ14" s="52"/>
      <c r="CG14" s="804"/>
      <c r="CH14" s="805"/>
      <c r="CI14" s="805"/>
      <c r="CJ14" s="805"/>
      <c r="CK14" s="805"/>
      <c r="CL14" s="805"/>
      <c r="CM14" s="805"/>
      <c r="CN14" s="805"/>
      <c r="CO14" s="805"/>
      <c r="CP14" s="805"/>
      <c r="CQ14" s="805"/>
      <c r="CR14" s="805"/>
      <c r="CS14" s="805"/>
      <c r="CT14" s="805"/>
      <c r="CU14" s="805"/>
      <c r="CV14" s="805"/>
      <c r="CW14" s="805"/>
      <c r="CX14" s="805"/>
      <c r="CY14" s="805"/>
      <c r="CZ14" s="805"/>
      <c r="DA14" s="805"/>
      <c r="DB14" s="805"/>
      <c r="DC14" s="806"/>
    </row>
    <row r="15" spans="3:117" ht="8.25" customHeight="1">
      <c r="BD15" s="53"/>
      <c r="BE15" s="54"/>
      <c r="BF15" s="54"/>
      <c r="BG15" s="54"/>
      <c r="BH15" s="54"/>
      <c r="BI15" s="827"/>
      <c r="BJ15" s="827"/>
      <c r="BK15" s="827"/>
      <c r="BL15" s="827"/>
      <c r="BM15" s="827"/>
      <c r="BN15" s="827"/>
      <c r="BO15" s="827"/>
      <c r="BP15" s="827"/>
      <c r="BQ15" s="827"/>
      <c r="BR15" s="827"/>
      <c r="BS15" s="827"/>
      <c r="BT15" s="827"/>
      <c r="BU15" s="827"/>
      <c r="BV15" s="54"/>
      <c r="BW15" s="54"/>
      <c r="BX15" s="54"/>
      <c r="BY15" s="54"/>
      <c r="BZ15" s="55"/>
      <c r="CF15" s="56"/>
      <c r="CG15" s="804"/>
      <c r="CH15" s="805"/>
      <c r="CI15" s="805"/>
      <c r="CJ15" s="805"/>
      <c r="CK15" s="805"/>
      <c r="CL15" s="805"/>
      <c r="CM15" s="805"/>
      <c r="CN15" s="805"/>
      <c r="CO15" s="805"/>
      <c r="CP15" s="805"/>
      <c r="CQ15" s="805"/>
      <c r="CR15" s="805"/>
      <c r="CS15" s="805"/>
      <c r="CT15" s="805"/>
      <c r="CU15" s="805"/>
      <c r="CV15" s="805"/>
      <c r="CW15" s="805"/>
      <c r="CX15" s="805"/>
      <c r="CY15" s="805"/>
      <c r="CZ15" s="805"/>
      <c r="DA15" s="805"/>
      <c r="DB15" s="805"/>
      <c r="DC15" s="806"/>
    </row>
    <row r="16" spans="3:117" ht="8.25" customHeight="1">
      <c r="C16" s="836" t="s">
        <v>164</v>
      </c>
      <c r="D16" s="837"/>
      <c r="E16" s="838"/>
      <c r="F16" s="798" t="s">
        <v>165</v>
      </c>
      <c r="G16" s="799"/>
      <c r="H16" s="799"/>
      <c r="I16" s="799"/>
      <c r="J16" s="799"/>
      <c r="K16" s="799"/>
      <c r="L16" s="842"/>
      <c r="M16" s="846" t="s">
        <v>166</v>
      </c>
      <c r="N16" s="846"/>
      <c r="O16" s="846"/>
      <c r="P16" s="848" t="s">
        <v>167</v>
      </c>
      <c r="Q16" s="848"/>
      <c r="R16" s="848"/>
      <c r="S16" s="848"/>
      <c r="T16" s="848"/>
      <c r="U16" s="848"/>
      <c r="V16" s="850" t="s">
        <v>168</v>
      </c>
      <c r="W16" s="850"/>
      <c r="X16" s="850"/>
      <c r="Y16" s="850"/>
      <c r="Z16" s="850"/>
      <c r="AA16" s="850"/>
      <c r="AB16" s="850"/>
      <c r="AC16" s="850"/>
      <c r="AD16" s="850"/>
      <c r="AE16" s="850"/>
      <c r="AF16" s="850"/>
      <c r="AG16" s="850"/>
      <c r="AH16" s="850"/>
      <c r="AI16" s="850"/>
      <c r="AJ16" s="850"/>
      <c r="AK16" s="850"/>
      <c r="AL16" s="850"/>
      <c r="AM16" s="850"/>
      <c r="AN16" s="850" t="s">
        <v>169</v>
      </c>
      <c r="AO16" s="850"/>
      <c r="AP16" s="850"/>
      <c r="AQ16" s="850"/>
      <c r="AR16" s="850"/>
      <c r="AS16" s="850"/>
      <c r="AT16" s="850"/>
      <c r="AU16" s="850"/>
      <c r="AV16" s="850"/>
      <c r="AW16" s="850"/>
      <c r="AX16" s="850"/>
      <c r="AY16" s="852"/>
      <c r="AZ16" s="57"/>
      <c r="BD16" s="749" t="s">
        <v>170</v>
      </c>
      <c r="BE16" s="749"/>
      <c r="BF16" s="749"/>
      <c r="BG16" s="749"/>
      <c r="BH16" s="749"/>
      <c r="BI16" s="749" t="s">
        <v>171</v>
      </c>
      <c r="BJ16" s="749"/>
      <c r="BK16" s="749"/>
      <c r="BL16" s="749"/>
      <c r="BM16" s="749"/>
      <c r="BN16" s="749"/>
      <c r="BO16" s="750" t="s">
        <v>172</v>
      </c>
      <c r="BP16" s="751"/>
      <c r="BQ16" s="751"/>
      <c r="BR16" s="751"/>
      <c r="BS16" s="751"/>
      <c r="BT16" s="751"/>
      <c r="BU16" s="752"/>
      <c r="BV16" s="756" t="s">
        <v>173</v>
      </c>
      <c r="BW16" s="757"/>
      <c r="BX16" s="757"/>
      <c r="BY16" s="757"/>
      <c r="BZ16" s="758"/>
      <c r="CG16" s="762" t="s">
        <v>174</v>
      </c>
      <c r="CH16" s="763"/>
      <c r="CI16" s="763"/>
      <c r="CJ16" s="763"/>
      <c r="CK16" s="763"/>
      <c r="CL16" s="763"/>
      <c r="CM16" s="763"/>
      <c r="CN16" s="763"/>
      <c r="CO16" s="763"/>
      <c r="CP16" s="763"/>
      <c r="CQ16" s="763"/>
      <c r="CR16" s="763"/>
      <c r="CS16" s="763"/>
      <c r="CT16" s="763"/>
      <c r="CU16" s="763"/>
      <c r="CV16" s="763"/>
      <c r="CW16" s="763"/>
      <c r="CX16" s="763"/>
      <c r="CY16" s="763"/>
      <c r="CZ16" s="763"/>
      <c r="DA16" s="763"/>
      <c r="DB16" s="763"/>
      <c r="DC16" s="764"/>
    </row>
    <row r="17" spans="3:107" ht="8.25" customHeight="1">
      <c r="C17" s="839"/>
      <c r="D17" s="840"/>
      <c r="E17" s="841"/>
      <c r="F17" s="843"/>
      <c r="G17" s="844"/>
      <c r="H17" s="844"/>
      <c r="I17" s="844"/>
      <c r="J17" s="844"/>
      <c r="K17" s="844"/>
      <c r="L17" s="845"/>
      <c r="M17" s="847"/>
      <c r="N17" s="847"/>
      <c r="O17" s="847"/>
      <c r="P17" s="849"/>
      <c r="Q17" s="849"/>
      <c r="R17" s="849"/>
      <c r="S17" s="849"/>
      <c r="T17" s="849"/>
      <c r="U17" s="849"/>
      <c r="V17" s="851"/>
      <c r="W17" s="851"/>
      <c r="X17" s="851"/>
      <c r="Y17" s="851"/>
      <c r="Z17" s="851"/>
      <c r="AA17" s="851"/>
      <c r="AB17" s="851"/>
      <c r="AC17" s="851"/>
      <c r="AD17" s="851"/>
      <c r="AE17" s="851"/>
      <c r="AF17" s="851"/>
      <c r="AG17" s="851"/>
      <c r="AH17" s="851"/>
      <c r="AI17" s="851"/>
      <c r="AJ17" s="851"/>
      <c r="AK17" s="851"/>
      <c r="AL17" s="851"/>
      <c r="AM17" s="851"/>
      <c r="AN17" s="851"/>
      <c r="AO17" s="851"/>
      <c r="AP17" s="851"/>
      <c r="AQ17" s="851"/>
      <c r="AR17" s="851"/>
      <c r="AS17" s="851"/>
      <c r="AT17" s="851"/>
      <c r="AU17" s="851"/>
      <c r="AV17" s="851"/>
      <c r="AW17" s="851"/>
      <c r="AX17" s="851"/>
      <c r="AY17" s="853"/>
      <c r="AZ17" s="60"/>
      <c r="BD17" s="749"/>
      <c r="BE17" s="749"/>
      <c r="BF17" s="749"/>
      <c r="BG17" s="749"/>
      <c r="BH17" s="749"/>
      <c r="BI17" s="749"/>
      <c r="BJ17" s="749"/>
      <c r="BK17" s="749"/>
      <c r="BL17" s="749"/>
      <c r="BM17" s="749"/>
      <c r="BN17" s="749"/>
      <c r="BO17" s="753"/>
      <c r="BP17" s="754"/>
      <c r="BQ17" s="754"/>
      <c r="BR17" s="754"/>
      <c r="BS17" s="754"/>
      <c r="BT17" s="754"/>
      <c r="BU17" s="755"/>
      <c r="BV17" s="759"/>
      <c r="BW17" s="760"/>
      <c r="BX17" s="760"/>
      <c r="BY17" s="760"/>
      <c r="BZ17" s="761"/>
      <c r="CF17" s="22"/>
      <c r="CG17" s="765"/>
      <c r="CH17" s="763"/>
      <c r="CI17" s="763"/>
      <c r="CJ17" s="763"/>
      <c r="CK17" s="763"/>
      <c r="CL17" s="763"/>
      <c r="CM17" s="763"/>
      <c r="CN17" s="763"/>
      <c r="CO17" s="763"/>
      <c r="CP17" s="763"/>
      <c r="CQ17" s="763"/>
      <c r="CR17" s="763"/>
      <c r="CS17" s="763"/>
      <c r="CT17" s="763"/>
      <c r="CU17" s="763"/>
      <c r="CV17" s="763"/>
      <c r="CW17" s="763"/>
      <c r="CX17" s="763"/>
      <c r="CY17" s="763"/>
      <c r="CZ17" s="763"/>
      <c r="DA17" s="763"/>
      <c r="DB17" s="763"/>
      <c r="DC17" s="764"/>
    </row>
    <row r="18" spans="3:107" ht="2.25" customHeight="1">
      <c r="C18" s="839"/>
      <c r="D18" s="840"/>
      <c r="E18" s="841"/>
      <c r="F18" s="61"/>
      <c r="G18" s="62"/>
      <c r="H18" s="62"/>
      <c r="I18" s="62"/>
      <c r="J18" s="62"/>
      <c r="K18" s="62"/>
      <c r="L18" s="62"/>
      <c r="M18" s="62"/>
      <c r="N18" s="62"/>
      <c r="O18" s="62"/>
      <c r="P18" s="63"/>
      <c r="Q18" s="63"/>
      <c r="R18" s="63"/>
      <c r="S18" s="63"/>
      <c r="T18" s="63"/>
      <c r="U18" s="63"/>
      <c r="V18" s="64"/>
      <c r="W18" s="64"/>
      <c r="X18" s="64"/>
      <c r="Y18" s="64"/>
      <c r="Z18" s="64"/>
      <c r="AA18" s="64"/>
      <c r="AB18" s="64"/>
      <c r="AC18" s="64"/>
      <c r="AD18" s="64"/>
      <c r="AE18" s="64"/>
      <c r="AF18" s="64"/>
      <c r="AG18" s="64"/>
      <c r="AH18" s="64"/>
      <c r="AI18" s="64"/>
      <c r="AJ18" s="64"/>
      <c r="AK18" s="64"/>
      <c r="AL18" s="64"/>
      <c r="AM18" s="64"/>
      <c r="AN18" s="65"/>
      <c r="AO18" s="65"/>
      <c r="AP18" s="65"/>
      <c r="AQ18" s="64"/>
      <c r="AR18" s="64"/>
      <c r="AS18" s="64"/>
      <c r="AT18" s="64"/>
      <c r="AU18" s="64"/>
      <c r="AV18" s="64"/>
      <c r="AW18" s="64"/>
      <c r="AX18" s="64"/>
      <c r="AY18" s="64"/>
      <c r="AZ18" s="66"/>
      <c r="BD18" s="756"/>
      <c r="BE18" s="757"/>
      <c r="BF18" s="757"/>
      <c r="BG18" s="757"/>
      <c r="BH18" s="758"/>
      <c r="BI18" s="756"/>
      <c r="BJ18" s="757"/>
      <c r="BK18" s="757"/>
      <c r="BL18" s="757"/>
      <c r="BM18" s="757"/>
      <c r="BN18" s="758"/>
      <c r="BO18" s="772"/>
      <c r="BP18" s="773"/>
      <c r="BQ18" s="773"/>
      <c r="BR18" s="773"/>
      <c r="BS18" s="773"/>
      <c r="BT18" s="773"/>
      <c r="BU18" s="774"/>
      <c r="BV18" s="756"/>
      <c r="BW18" s="757"/>
      <c r="BX18" s="757"/>
      <c r="BY18" s="757"/>
      <c r="BZ18" s="758"/>
      <c r="CF18" s="22"/>
      <c r="CG18" s="765"/>
      <c r="CH18" s="763"/>
      <c r="CI18" s="763"/>
      <c r="CJ18" s="763"/>
      <c r="CK18" s="763"/>
      <c r="CL18" s="763"/>
      <c r="CM18" s="763"/>
      <c r="CN18" s="763"/>
      <c r="CO18" s="763"/>
      <c r="CP18" s="763"/>
      <c r="CQ18" s="763"/>
      <c r="CR18" s="763"/>
      <c r="CS18" s="763"/>
      <c r="CT18" s="763"/>
      <c r="CU18" s="763"/>
      <c r="CV18" s="763"/>
      <c r="CW18" s="763"/>
      <c r="CX18" s="763"/>
      <c r="CY18" s="763"/>
      <c r="CZ18" s="763"/>
      <c r="DA18" s="763"/>
      <c r="DB18" s="763"/>
      <c r="DC18" s="764"/>
    </row>
    <row r="19" spans="3:107" ht="8.25" customHeight="1">
      <c r="C19" s="839"/>
      <c r="D19" s="840"/>
      <c r="E19" s="841"/>
      <c r="F19" s="67"/>
      <c r="G19" s="872">
        <f>'報告書（事業主控）記載用'!J10</f>
        <v>0</v>
      </c>
      <c r="H19" s="873"/>
      <c r="I19" s="873"/>
      <c r="J19" s="863">
        <f>'報告書（事業主控）記載用'!K10</f>
        <v>0</v>
      </c>
      <c r="K19" s="855"/>
      <c r="L19" s="856"/>
      <c r="M19" s="863">
        <f>'報告書（事業主控）記載用'!L10</f>
        <v>0</v>
      </c>
      <c r="N19" s="855"/>
      <c r="O19" s="856"/>
      <c r="P19" s="874">
        <f>'報告書（事業主控）記載用'!M10</f>
        <v>0</v>
      </c>
      <c r="Q19" s="875"/>
      <c r="R19" s="876"/>
      <c r="S19" s="874">
        <f>'報告書（事業主控）記載用'!N10</f>
        <v>0</v>
      </c>
      <c r="T19" s="875"/>
      <c r="U19" s="876"/>
      <c r="V19" s="863">
        <f>'報告書（事業主控）記載用'!O10</f>
        <v>0</v>
      </c>
      <c r="W19" s="855"/>
      <c r="X19" s="856"/>
      <c r="Y19" s="863">
        <f>'報告書（事業主控）記載用'!P10</f>
        <v>0</v>
      </c>
      <c r="Z19" s="855"/>
      <c r="AA19" s="856"/>
      <c r="AB19" s="863">
        <f>'報告書（事業主控）記載用'!Q10</f>
        <v>0</v>
      </c>
      <c r="AC19" s="855"/>
      <c r="AD19" s="856"/>
      <c r="AE19" s="863">
        <f>'報告書（事業主控）記載用'!R10</f>
        <v>0</v>
      </c>
      <c r="AF19" s="855"/>
      <c r="AG19" s="856"/>
      <c r="AH19" s="863">
        <f>'報告書（事業主控）記載用'!S10</f>
        <v>0</v>
      </c>
      <c r="AI19" s="855"/>
      <c r="AJ19" s="856"/>
      <c r="AK19" s="863">
        <f>'報告書（事業主控）記載用'!T10</f>
        <v>0</v>
      </c>
      <c r="AL19" s="855"/>
      <c r="AM19" s="866"/>
      <c r="AN19" s="869" t="s">
        <v>175</v>
      </c>
      <c r="AO19" s="870"/>
      <c r="AP19" s="871"/>
      <c r="AQ19" s="854">
        <f>'報告書（事業主控）記載用'!U10</f>
        <v>0</v>
      </c>
      <c r="AR19" s="855"/>
      <c r="AS19" s="856"/>
      <c r="AT19" s="863">
        <f>'報告書（事業主控）記載用'!V10</f>
        <v>0</v>
      </c>
      <c r="AU19" s="855"/>
      <c r="AV19" s="856"/>
      <c r="AW19" s="863">
        <f>'報告書（事業主控）記載用'!W10</f>
        <v>0</v>
      </c>
      <c r="AX19" s="855"/>
      <c r="AY19" s="866"/>
      <c r="AZ19" s="68"/>
      <c r="BA19" s="727"/>
      <c r="BB19" s="727"/>
      <c r="BD19" s="769"/>
      <c r="BE19" s="770"/>
      <c r="BF19" s="770"/>
      <c r="BG19" s="770"/>
      <c r="BH19" s="771"/>
      <c r="BI19" s="769"/>
      <c r="BJ19" s="770"/>
      <c r="BK19" s="770"/>
      <c r="BL19" s="770"/>
      <c r="BM19" s="770"/>
      <c r="BN19" s="771"/>
      <c r="BO19" s="775"/>
      <c r="BP19" s="776"/>
      <c r="BQ19" s="776"/>
      <c r="BR19" s="776"/>
      <c r="BS19" s="776"/>
      <c r="BT19" s="776"/>
      <c r="BU19" s="777"/>
      <c r="BV19" s="769"/>
      <c r="BW19" s="770"/>
      <c r="BX19" s="770"/>
      <c r="BY19" s="770"/>
      <c r="BZ19" s="771"/>
      <c r="CF19" s="22"/>
      <c r="CG19" s="765"/>
      <c r="CH19" s="763"/>
      <c r="CI19" s="763"/>
      <c r="CJ19" s="763"/>
      <c r="CK19" s="763"/>
      <c r="CL19" s="763"/>
      <c r="CM19" s="763"/>
      <c r="CN19" s="763"/>
      <c r="CO19" s="763"/>
      <c r="CP19" s="763"/>
      <c r="CQ19" s="763"/>
      <c r="CR19" s="763"/>
      <c r="CS19" s="763"/>
      <c r="CT19" s="763"/>
      <c r="CU19" s="763"/>
      <c r="CV19" s="763"/>
      <c r="CW19" s="763"/>
      <c r="CX19" s="763"/>
      <c r="CY19" s="763"/>
      <c r="CZ19" s="763"/>
      <c r="DA19" s="763"/>
      <c r="DB19" s="763"/>
      <c r="DC19" s="764"/>
    </row>
    <row r="20" spans="3:107" ht="8.25" customHeight="1">
      <c r="C20" s="839"/>
      <c r="D20" s="840"/>
      <c r="E20" s="841"/>
      <c r="F20" s="67"/>
      <c r="G20" s="872"/>
      <c r="H20" s="873"/>
      <c r="I20" s="873"/>
      <c r="J20" s="864"/>
      <c r="K20" s="858"/>
      <c r="L20" s="859"/>
      <c r="M20" s="864"/>
      <c r="N20" s="858"/>
      <c r="O20" s="859"/>
      <c r="P20" s="877"/>
      <c r="Q20" s="878"/>
      <c r="R20" s="879"/>
      <c r="S20" s="877"/>
      <c r="T20" s="878"/>
      <c r="U20" s="879"/>
      <c r="V20" s="864"/>
      <c r="W20" s="858"/>
      <c r="X20" s="859"/>
      <c r="Y20" s="864"/>
      <c r="Z20" s="858"/>
      <c r="AA20" s="859"/>
      <c r="AB20" s="864"/>
      <c r="AC20" s="858"/>
      <c r="AD20" s="859"/>
      <c r="AE20" s="864"/>
      <c r="AF20" s="858"/>
      <c r="AG20" s="859"/>
      <c r="AH20" s="864"/>
      <c r="AI20" s="858"/>
      <c r="AJ20" s="859"/>
      <c r="AK20" s="864"/>
      <c r="AL20" s="858"/>
      <c r="AM20" s="867"/>
      <c r="AN20" s="869"/>
      <c r="AO20" s="870"/>
      <c r="AP20" s="871"/>
      <c r="AQ20" s="857"/>
      <c r="AR20" s="858"/>
      <c r="AS20" s="859"/>
      <c r="AT20" s="864"/>
      <c r="AU20" s="858"/>
      <c r="AV20" s="859"/>
      <c r="AW20" s="864"/>
      <c r="AX20" s="858"/>
      <c r="AY20" s="867"/>
      <c r="AZ20" s="69"/>
      <c r="BA20" s="727"/>
      <c r="BB20" s="727"/>
      <c r="BD20" s="769"/>
      <c r="BE20" s="770"/>
      <c r="BF20" s="770"/>
      <c r="BG20" s="770"/>
      <c r="BH20" s="771"/>
      <c r="BI20" s="769"/>
      <c r="BJ20" s="770"/>
      <c r="BK20" s="770"/>
      <c r="BL20" s="770"/>
      <c r="BM20" s="770"/>
      <c r="BN20" s="771"/>
      <c r="BO20" s="775"/>
      <c r="BP20" s="776"/>
      <c r="BQ20" s="776"/>
      <c r="BR20" s="776"/>
      <c r="BS20" s="776"/>
      <c r="BT20" s="776"/>
      <c r="BU20" s="777"/>
      <c r="BV20" s="769"/>
      <c r="BW20" s="770"/>
      <c r="BX20" s="770"/>
      <c r="BY20" s="770"/>
      <c r="BZ20" s="771"/>
      <c r="CG20" s="765"/>
      <c r="CH20" s="763"/>
      <c r="CI20" s="763"/>
      <c r="CJ20" s="763"/>
      <c r="CK20" s="763"/>
      <c r="CL20" s="763"/>
      <c r="CM20" s="763"/>
      <c r="CN20" s="763"/>
      <c r="CO20" s="763"/>
      <c r="CP20" s="763"/>
      <c r="CQ20" s="763"/>
      <c r="CR20" s="763"/>
      <c r="CS20" s="763"/>
      <c r="CT20" s="763"/>
      <c r="CU20" s="763"/>
      <c r="CV20" s="763"/>
      <c r="CW20" s="763"/>
      <c r="CX20" s="763"/>
      <c r="CY20" s="763"/>
      <c r="CZ20" s="763"/>
      <c r="DA20" s="763"/>
      <c r="DB20" s="763"/>
      <c r="DC20" s="764"/>
    </row>
    <row r="21" spans="3:107" ht="8.25" customHeight="1">
      <c r="C21" s="839"/>
      <c r="D21" s="840"/>
      <c r="E21" s="841"/>
      <c r="F21" s="67"/>
      <c r="G21" s="872"/>
      <c r="H21" s="873"/>
      <c r="I21" s="873"/>
      <c r="J21" s="865"/>
      <c r="K21" s="861"/>
      <c r="L21" s="862"/>
      <c r="M21" s="865"/>
      <c r="N21" s="861"/>
      <c r="O21" s="862"/>
      <c r="P21" s="880"/>
      <c r="Q21" s="881"/>
      <c r="R21" s="882"/>
      <c r="S21" s="880"/>
      <c r="T21" s="881"/>
      <c r="U21" s="882"/>
      <c r="V21" s="865"/>
      <c r="W21" s="861"/>
      <c r="X21" s="862"/>
      <c r="Y21" s="865"/>
      <c r="Z21" s="861"/>
      <c r="AA21" s="862"/>
      <c r="AB21" s="865"/>
      <c r="AC21" s="861"/>
      <c r="AD21" s="862"/>
      <c r="AE21" s="865"/>
      <c r="AF21" s="861"/>
      <c r="AG21" s="862"/>
      <c r="AH21" s="865"/>
      <c r="AI21" s="861"/>
      <c r="AJ21" s="862"/>
      <c r="AK21" s="865"/>
      <c r="AL21" s="861"/>
      <c r="AM21" s="868"/>
      <c r="AN21" s="869"/>
      <c r="AO21" s="870"/>
      <c r="AP21" s="871"/>
      <c r="AQ21" s="860"/>
      <c r="AR21" s="861"/>
      <c r="AS21" s="862"/>
      <c r="AT21" s="865"/>
      <c r="AU21" s="861"/>
      <c r="AV21" s="862"/>
      <c r="AW21" s="865"/>
      <c r="AX21" s="861"/>
      <c r="AY21" s="868"/>
      <c r="AZ21" s="69"/>
      <c r="BA21" s="727"/>
      <c r="BB21" s="727"/>
      <c r="BD21" s="769"/>
      <c r="BE21" s="770"/>
      <c r="BF21" s="770"/>
      <c r="BG21" s="770"/>
      <c r="BH21" s="771"/>
      <c r="BI21" s="769"/>
      <c r="BJ21" s="770"/>
      <c r="BK21" s="770"/>
      <c r="BL21" s="770"/>
      <c r="BM21" s="770"/>
      <c r="BN21" s="771"/>
      <c r="BO21" s="775"/>
      <c r="BP21" s="776"/>
      <c r="BQ21" s="776"/>
      <c r="BR21" s="776"/>
      <c r="BS21" s="776"/>
      <c r="BT21" s="776"/>
      <c r="BU21" s="777"/>
      <c r="BV21" s="769"/>
      <c r="BW21" s="770"/>
      <c r="BX21" s="770"/>
      <c r="BY21" s="770"/>
      <c r="BZ21" s="771"/>
      <c r="CG21" s="765"/>
      <c r="CH21" s="763"/>
      <c r="CI21" s="763"/>
      <c r="CJ21" s="763"/>
      <c r="CK21" s="763"/>
      <c r="CL21" s="763"/>
      <c r="CM21" s="763"/>
      <c r="CN21" s="763"/>
      <c r="CO21" s="763"/>
      <c r="CP21" s="763"/>
      <c r="CQ21" s="763"/>
      <c r="CR21" s="763"/>
      <c r="CS21" s="763"/>
      <c r="CT21" s="763"/>
      <c r="CU21" s="763"/>
      <c r="CV21" s="763"/>
      <c r="CW21" s="763"/>
      <c r="CX21" s="763"/>
      <c r="CY21" s="763"/>
      <c r="CZ21" s="763"/>
      <c r="DA21" s="763"/>
      <c r="DB21" s="763"/>
      <c r="DC21" s="764"/>
    </row>
    <row r="22" spans="3:107" ht="2.25" customHeight="1">
      <c r="C22" s="71"/>
      <c r="D22" s="72"/>
      <c r="E22" s="73"/>
      <c r="F22" s="74"/>
      <c r="G22" s="58"/>
      <c r="H22" s="58"/>
      <c r="I22" s="58"/>
      <c r="J22" s="58"/>
      <c r="K22" s="58"/>
      <c r="L22" s="58"/>
      <c r="M22" s="58"/>
      <c r="N22" s="58"/>
      <c r="O22" s="58"/>
      <c r="P22" s="75"/>
      <c r="Q22" s="75"/>
      <c r="R22" s="75"/>
      <c r="S22" s="75"/>
      <c r="T22" s="75"/>
      <c r="U22" s="75"/>
      <c r="V22" s="58"/>
      <c r="W22" s="58"/>
      <c r="X22" s="58"/>
      <c r="Y22" s="58"/>
      <c r="Z22" s="58"/>
      <c r="AA22" s="58"/>
      <c r="AB22" s="58"/>
      <c r="AC22" s="58"/>
      <c r="AD22" s="58"/>
      <c r="AE22" s="58"/>
      <c r="AF22" s="58"/>
      <c r="AG22" s="58"/>
      <c r="AH22" s="58"/>
      <c r="AI22" s="58"/>
      <c r="AJ22" s="58"/>
      <c r="AK22" s="58"/>
      <c r="AL22" s="58"/>
      <c r="AM22" s="58"/>
      <c r="AN22" s="70"/>
      <c r="AO22" s="70"/>
      <c r="AP22" s="70"/>
      <c r="AQ22" s="58"/>
      <c r="AR22" s="58"/>
      <c r="AS22" s="58"/>
      <c r="AT22" s="58"/>
      <c r="AU22" s="58"/>
      <c r="AV22" s="58"/>
      <c r="AW22" s="58"/>
      <c r="AX22" s="58"/>
      <c r="AY22" s="58"/>
      <c r="AZ22" s="59"/>
      <c r="BA22" s="76"/>
      <c r="BD22" s="769"/>
      <c r="BE22" s="770"/>
      <c r="BF22" s="770"/>
      <c r="BG22" s="770"/>
      <c r="BH22" s="771"/>
      <c r="BI22" s="769"/>
      <c r="BJ22" s="770"/>
      <c r="BK22" s="770"/>
      <c r="BL22" s="770"/>
      <c r="BM22" s="770"/>
      <c r="BN22" s="771"/>
      <c r="BO22" s="775"/>
      <c r="BP22" s="776"/>
      <c r="BQ22" s="776"/>
      <c r="BR22" s="776"/>
      <c r="BS22" s="776"/>
      <c r="BT22" s="776"/>
      <c r="BU22" s="777"/>
      <c r="BV22" s="769"/>
      <c r="BW22" s="770"/>
      <c r="BX22" s="770"/>
      <c r="BY22" s="770"/>
      <c r="BZ22" s="771"/>
      <c r="CG22" s="765"/>
      <c r="CH22" s="763"/>
      <c r="CI22" s="763"/>
      <c r="CJ22" s="763"/>
      <c r="CK22" s="763"/>
      <c r="CL22" s="763"/>
      <c r="CM22" s="763"/>
      <c r="CN22" s="763"/>
      <c r="CO22" s="763"/>
      <c r="CP22" s="763"/>
      <c r="CQ22" s="763"/>
      <c r="CR22" s="763"/>
      <c r="CS22" s="763"/>
      <c r="CT22" s="763"/>
      <c r="CU22" s="763"/>
      <c r="CV22" s="763"/>
      <c r="CW22" s="763"/>
      <c r="CX22" s="763"/>
      <c r="CY22" s="763"/>
      <c r="CZ22" s="763"/>
      <c r="DA22" s="763"/>
      <c r="DB22" s="763"/>
      <c r="DC22" s="764"/>
    </row>
    <row r="23" spans="3:107" ht="8.25" customHeight="1">
      <c r="BD23" s="759"/>
      <c r="BE23" s="760"/>
      <c r="BF23" s="760"/>
      <c r="BG23" s="760"/>
      <c r="BH23" s="761"/>
      <c r="BI23" s="759"/>
      <c r="BJ23" s="760"/>
      <c r="BK23" s="760"/>
      <c r="BL23" s="760"/>
      <c r="BM23" s="760"/>
      <c r="BN23" s="761"/>
      <c r="BO23" s="778"/>
      <c r="BP23" s="779"/>
      <c r="BQ23" s="779"/>
      <c r="BR23" s="779"/>
      <c r="BS23" s="779"/>
      <c r="BT23" s="779"/>
      <c r="BU23" s="780"/>
      <c r="BV23" s="759"/>
      <c r="BW23" s="760"/>
      <c r="BX23" s="760"/>
      <c r="BY23" s="760"/>
      <c r="BZ23" s="761"/>
      <c r="CG23" s="765"/>
      <c r="CH23" s="763"/>
      <c r="CI23" s="763"/>
      <c r="CJ23" s="763"/>
      <c r="CK23" s="763"/>
      <c r="CL23" s="763"/>
      <c r="CM23" s="763"/>
      <c r="CN23" s="763"/>
      <c r="CO23" s="763"/>
      <c r="CP23" s="763"/>
      <c r="CQ23" s="763"/>
      <c r="CR23" s="763"/>
      <c r="CS23" s="763"/>
      <c r="CT23" s="763"/>
      <c r="CU23" s="763"/>
      <c r="CV23" s="763"/>
      <c r="CW23" s="763"/>
      <c r="CX23" s="763"/>
      <c r="CY23" s="763"/>
      <c r="CZ23" s="763"/>
      <c r="DA23" s="763"/>
      <c r="DB23" s="763"/>
      <c r="DC23" s="764"/>
    </row>
    <row r="24" spans="3:107" ht="8.25" customHeight="1">
      <c r="CG24" s="765"/>
      <c r="CH24" s="763"/>
      <c r="CI24" s="763"/>
      <c r="CJ24" s="763"/>
      <c r="CK24" s="763"/>
      <c r="CL24" s="763"/>
      <c r="CM24" s="763"/>
      <c r="CN24" s="763"/>
      <c r="CO24" s="763"/>
      <c r="CP24" s="763"/>
      <c r="CQ24" s="763"/>
      <c r="CR24" s="763"/>
      <c r="CS24" s="763"/>
      <c r="CT24" s="763"/>
      <c r="CU24" s="763"/>
      <c r="CV24" s="763"/>
      <c r="CW24" s="763"/>
      <c r="CX24" s="763"/>
      <c r="CY24" s="763"/>
      <c r="CZ24" s="763"/>
      <c r="DA24" s="763"/>
      <c r="DB24" s="763"/>
      <c r="DC24" s="764"/>
    </row>
    <row r="25" spans="3:107" ht="8.25" customHeight="1">
      <c r="G25" s="781" t="s">
        <v>176</v>
      </c>
      <c r="H25" s="781"/>
      <c r="I25" s="781"/>
      <c r="J25" s="781"/>
      <c r="K25" s="781"/>
      <c r="L25" s="781"/>
      <c r="M25" s="781"/>
      <c r="N25" s="781"/>
      <c r="O25" s="781"/>
      <c r="P25" s="781"/>
      <c r="Q25" s="781"/>
      <c r="R25" s="781"/>
      <c r="S25" s="781"/>
      <c r="T25" s="781"/>
      <c r="U25" s="781"/>
      <c r="V25" s="781"/>
      <c r="W25" s="781"/>
      <c r="X25" s="781"/>
      <c r="Y25" s="781"/>
      <c r="Z25" s="781"/>
      <c r="AA25" s="781"/>
      <c r="AN25" s="781" t="s">
        <v>308</v>
      </c>
      <c r="AO25" s="781"/>
      <c r="AP25" s="781"/>
      <c r="AQ25" s="781"/>
      <c r="AR25" s="781"/>
      <c r="AS25" s="781"/>
      <c r="AT25" s="781"/>
      <c r="AU25" s="781"/>
      <c r="AV25" s="781"/>
      <c r="AW25" s="781"/>
      <c r="AX25" s="781"/>
      <c r="AY25" s="781"/>
      <c r="AZ25" s="781"/>
      <c r="BA25" s="781"/>
      <c r="BB25" s="781"/>
      <c r="BC25" s="781"/>
      <c r="BD25" s="781"/>
      <c r="BE25" s="781"/>
      <c r="BF25" s="781"/>
      <c r="BG25" s="781"/>
      <c r="BH25" s="781"/>
      <c r="BI25" s="781"/>
      <c r="BS25" s="781" t="s">
        <v>177</v>
      </c>
      <c r="BT25" s="781"/>
      <c r="BU25" s="781"/>
      <c r="BV25" s="781"/>
      <c r="BW25" s="781"/>
      <c r="BX25" s="781"/>
      <c r="BY25" s="781"/>
      <c r="BZ25" s="781"/>
      <c r="CA25" s="781"/>
      <c r="CB25" s="781"/>
      <c r="CC25" s="781"/>
      <c r="CG25" s="765"/>
      <c r="CH25" s="763"/>
      <c r="CI25" s="763"/>
      <c r="CJ25" s="763"/>
      <c r="CK25" s="763"/>
      <c r="CL25" s="763"/>
      <c r="CM25" s="763"/>
      <c r="CN25" s="763"/>
      <c r="CO25" s="763"/>
      <c r="CP25" s="763"/>
      <c r="CQ25" s="763"/>
      <c r="CR25" s="763"/>
      <c r="CS25" s="763"/>
      <c r="CT25" s="763"/>
      <c r="CU25" s="763"/>
      <c r="CV25" s="763"/>
      <c r="CW25" s="763"/>
      <c r="CX25" s="763"/>
      <c r="CY25" s="763"/>
      <c r="CZ25" s="763"/>
      <c r="DA25" s="763"/>
      <c r="DB25" s="763"/>
      <c r="DC25" s="764"/>
    </row>
    <row r="26" spans="3:107" ht="8.25" customHeight="1" thickBot="1">
      <c r="G26" s="781"/>
      <c r="H26" s="781"/>
      <c r="I26" s="781"/>
      <c r="J26" s="781"/>
      <c r="K26" s="781"/>
      <c r="L26" s="781"/>
      <c r="M26" s="781"/>
      <c r="N26" s="781"/>
      <c r="O26" s="781"/>
      <c r="P26" s="781"/>
      <c r="Q26" s="781"/>
      <c r="R26" s="781"/>
      <c r="S26" s="781"/>
      <c r="T26" s="781"/>
      <c r="U26" s="781"/>
      <c r="V26" s="781"/>
      <c r="W26" s="781"/>
      <c r="X26" s="781"/>
      <c r="Y26" s="781"/>
      <c r="Z26" s="781"/>
      <c r="AA26" s="781"/>
      <c r="AN26" s="781"/>
      <c r="AO26" s="781"/>
      <c r="AP26" s="781"/>
      <c r="AQ26" s="781"/>
      <c r="AR26" s="781"/>
      <c r="AS26" s="781"/>
      <c r="AT26" s="781"/>
      <c r="AU26" s="781"/>
      <c r="AV26" s="781"/>
      <c r="AW26" s="781"/>
      <c r="AX26" s="781"/>
      <c r="AY26" s="781"/>
      <c r="AZ26" s="781"/>
      <c r="BA26" s="781"/>
      <c r="BB26" s="781"/>
      <c r="BC26" s="781"/>
      <c r="BD26" s="781"/>
      <c r="BE26" s="781"/>
      <c r="BF26" s="781"/>
      <c r="BG26" s="781"/>
      <c r="BH26" s="781"/>
      <c r="BI26" s="781"/>
      <c r="BS26" s="781"/>
      <c r="BT26" s="781"/>
      <c r="BU26" s="781"/>
      <c r="BV26" s="781"/>
      <c r="BW26" s="781"/>
      <c r="BX26" s="781"/>
      <c r="BY26" s="781"/>
      <c r="BZ26" s="781"/>
      <c r="CA26" s="781"/>
      <c r="CB26" s="781"/>
      <c r="CC26" s="781"/>
      <c r="CG26" s="766"/>
      <c r="CH26" s="767"/>
      <c r="CI26" s="767"/>
      <c r="CJ26" s="767"/>
      <c r="CK26" s="767"/>
      <c r="CL26" s="767"/>
      <c r="CM26" s="767"/>
      <c r="CN26" s="767"/>
      <c r="CO26" s="767"/>
      <c r="CP26" s="767"/>
      <c r="CQ26" s="767"/>
      <c r="CR26" s="767"/>
      <c r="CS26" s="767"/>
      <c r="CT26" s="767"/>
      <c r="CU26" s="767"/>
      <c r="CV26" s="767"/>
      <c r="CW26" s="767"/>
      <c r="CX26" s="767"/>
      <c r="CY26" s="767"/>
      <c r="CZ26" s="767"/>
      <c r="DA26" s="767"/>
      <c r="DB26" s="767"/>
      <c r="DC26" s="768"/>
    </row>
    <row r="27" spans="3:107" ht="8.25" customHeight="1">
      <c r="G27" s="795" t="s">
        <v>178</v>
      </c>
      <c r="H27" s="796"/>
      <c r="I27" s="797"/>
      <c r="J27" s="792" t="s">
        <v>179</v>
      </c>
      <c r="K27" s="792"/>
      <c r="L27" s="792"/>
      <c r="M27" s="798"/>
      <c r="N27" s="799"/>
      <c r="O27" s="799"/>
      <c r="P27" s="789" t="s">
        <v>31</v>
      </c>
      <c r="Q27" s="790"/>
      <c r="R27" s="791"/>
      <c r="S27" s="792" t="s">
        <v>179</v>
      </c>
      <c r="T27" s="792"/>
      <c r="U27" s="792"/>
      <c r="V27" s="798"/>
      <c r="W27" s="799"/>
      <c r="X27" s="799"/>
      <c r="Y27" s="789" t="s">
        <v>32</v>
      </c>
      <c r="Z27" s="790"/>
      <c r="AA27" s="791"/>
      <c r="AB27" s="792" t="s">
        <v>179</v>
      </c>
      <c r="AC27" s="792"/>
      <c r="AD27" s="792"/>
      <c r="AE27" s="798"/>
      <c r="AF27" s="799"/>
      <c r="AG27" s="799"/>
      <c r="AH27" s="789" t="s">
        <v>180</v>
      </c>
      <c r="AI27" s="790"/>
      <c r="AJ27" s="791"/>
      <c r="AK27" s="825"/>
      <c r="AL27" s="884"/>
      <c r="AM27" s="66"/>
      <c r="AN27" s="795" t="s">
        <v>178</v>
      </c>
      <c r="AO27" s="796"/>
      <c r="AP27" s="797"/>
      <c r="AQ27" s="792" t="s">
        <v>179</v>
      </c>
      <c r="AR27" s="792"/>
      <c r="AS27" s="792"/>
      <c r="AT27" s="798"/>
      <c r="AU27" s="799"/>
      <c r="AV27" s="799"/>
      <c r="AW27" s="789" t="s">
        <v>31</v>
      </c>
      <c r="AX27" s="790"/>
      <c r="AY27" s="791"/>
      <c r="AZ27" s="792" t="s">
        <v>179</v>
      </c>
      <c r="BA27" s="792"/>
      <c r="BB27" s="792"/>
      <c r="BC27" s="798"/>
      <c r="BD27" s="799"/>
      <c r="BE27" s="799"/>
      <c r="BF27" s="789" t="s">
        <v>32</v>
      </c>
      <c r="BG27" s="790"/>
      <c r="BH27" s="791"/>
      <c r="BI27" s="792" t="s">
        <v>179</v>
      </c>
      <c r="BJ27" s="792"/>
      <c r="BK27" s="792"/>
      <c r="BL27" s="798"/>
      <c r="BM27" s="799"/>
      <c r="BN27" s="799"/>
      <c r="BO27" s="789" t="s">
        <v>180</v>
      </c>
      <c r="BP27" s="790"/>
      <c r="BQ27" s="791"/>
      <c r="BR27" s="825"/>
      <c r="BS27" s="884"/>
      <c r="BU27" s="883"/>
      <c r="BV27" s="883"/>
      <c r="BW27" s="883"/>
      <c r="BX27" s="825"/>
      <c r="BY27" s="884"/>
    </row>
    <row r="28" spans="3:107" ht="8.25" customHeight="1">
      <c r="G28" s="782"/>
      <c r="H28" s="714"/>
      <c r="I28" s="786"/>
      <c r="J28" s="793"/>
      <c r="K28" s="793"/>
      <c r="L28" s="793"/>
      <c r="M28" s="782"/>
      <c r="N28" s="714"/>
      <c r="O28" s="714"/>
      <c r="P28" s="785"/>
      <c r="Q28" s="714"/>
      <c r="R28" s="786"/>
      <c r="S28" s="793"/>
      <c r="T28" s="793"/>
      <c r="U28" s="793"/>
      <c r="V28" s="782"/>
      <c r="W28" s="714"/>
      <c r="X28" s="714"/>
      <c r="Y28" s="785"/>
      <c r="Z28" s="714"/>
      <c r="AA28" s="786"/>
      <c r="AB28" s="793"/>
      <c r="AC28" s="793"/>
      <c r="AD28" s="793"/>
      <c r="AE28" s="782"/>
      <c r="AF28" s="714"/>
      <c r="AG28" s="714"/>
      <c r="AH28" s="785"/>
      <c r="AI28" s="714"/>
      <c r="AJ28" s="786"/>
      <c r="AK28" s="885"/>
      <c r="AL28" s="884"/>
      <c r="AM28" s="66"/>
      <c r="AN28" s="782"/>
      <c r="AO28" s="714"/>
      <c r="AP28" s="786"/>
      <c r="AQ28" s="793"/>
      <c r="AR28" s="793"/>
      <c r="AS28" s="793"/>
      <c r="AT28" s="782"/>
      <c r="AU28" s="714"/>
      <c r="AV28" s="714"/>
      <c r="AW28" s="785"/>
      <c r="AX28" s="714"/>
      <c r="AY28" s="786"/>
      <c r="AZ28" s="793"/>
      <c r="BA28" s="793"/>
      <c r="BB28" s="793"/>
      <c r="BC28" s="782"/>
      <c r="BD28" s="714"/>
      <c r="BE28" s="714"/>
      <c r="BF28" s="785"/>
      <c r="BG28" s="714"/>
      <c r="BH28" s="786"/>
      <c r="BI28" s="793"/>
      <c r="BJ28" s="793"/>
      <c r="BK28" s="793"/>
      <c r="BL28" s="782"/>
      <c r="BM28" s="714"/>
      <c r="BN28" s="714"/>
      <c r="BO28" s="785"/>
      <c r="BP28" s="714"/>
      <c r="BQ28" s="786"/>
      <c r="BR28" s="885"/>
      <c r="BS28" s="884"/>
      <c r="BU28" s="883"/>
      <c r="BV28" s="883"/>
      <c r="BW28" s="883"/>
      <c r="BX28" s="885"/>
      <c r="BY28" s="884"/>
    </row>
    <row r="29" spans="3:107" ht="8.25" customHeight="1">
      <c r="G29" s="783"/>
      <c r="H29" s="784"/>
      <c r="I29" s="788"/>
      <c r="J29" s="794"/>
      <c r="K29" s="794"/>
      <c r="L29" s="794"/>
      <c r="M29" s="783"/>
      <c r="N29" s="784"/>
      <c r="O29" s="784"/>
      <c r="P29" s="787"/>
      <c r="Q29" s="784"/>
      <c r="R29" s="788"/>
      <c r="S29" s="794"/>
      <c r="T29" s="794"/>
      <c r="U29" s="794"/>
      <c r="V29" s="783"/>
      <c r="W29" s="784"/>
      <c r="X29" s="784"/>
      <c r="Y29" s="787"/>
      <c r="Z29" s="784"/>
      <c r="AA29" s="788"/>
      <c r="AB29" s="794"/>
      <c r="AC29" s="794"/>
      <c r="AD29" s="794"/>
      <c r="AE29" s="783"/>
      <c r="AF29" s="784"/>
      <c r="AG29" s="784"/>
      <c r="AH29" s="787"/>
      <c r="AI29" s="784"/>
      <c r="AJ29" s="788"/>
      <c r="AK29" s="885"/>
      <c r="AL29" s="884"/>
      <c r="AM29" s="66"/>
      <c r="AN29" s="783"/>
      <c r="AO29" s="784"/>
      <c r="AP29" s="788"/>
      <c r="AQ29" s="794"/>
      <c r="AR29" s="794"/>
      <c r="AS29" s="794"/>
      <c r="AT29" s="783"/>
      <c r="AU29" s="784"/>
      <c r="AV29" s="784"/>
      <c r="AW29" s="787"/>
      <c r="AX29" s="784"/>
      <c r="AY29" s="788"/>
      <c r="AZ29" s="794"/>
      <c r="BA29" s="794"/>
      <c r="BB29" s="794"/>
      <c r="BC29" s="783"/>
      <c r="BD29" s="784"/>
      <c r="BE29" s="784"/>
      <c r="BF29" s="787"/>
      <c r="BG29" s="784"/>
      <c r="BH29" s="788"/>
      <c r="BI29" s="794"/>
      <c r="BJ29" s="794"/>
      <c r="BK29" s="794"/>
      <c r="BL29" s="783"/>
      <c r="BM29" s="784"/>
      <c r="BN29" s="784"/>
      <c r="BO29" s="787"/>
      <c r="BP29" s="784"/>
      <c r="BQ29" s="788"/>
      <c r="BR29" s="885"/>
      <c r="BS29" s="884"/>
      <c r="BU29" s="883"/>
      <c r="BV29" s="883"/>
      <c r="BW29" s="883"/>
      <c r="BX29" s="885"/>
      <c r="BY29" s="884"/>
    </row>
    <row r="30" spans="3:107" ht="8.25" customHeight="1" thickBot="1">
      <c r="G30" s="781" t="s">
        <v>181</v>
      </c>
      <c r="H30" s="820"/>
      <c r="I30" s="820"/>
      <c r="J30" s="820"/>
      <c r="K30" s="820"/>
      <c r="L30" s="820"/>
      <c r="M30" s="820"/>
      <c r="N30" s="820"/>
      <c r="O30" s="820"/>
      <c r="P30" s="820"/>
      <c r="Q30" s="820"/>
      <c r="R30" s="820"/>
      <c r="AB30" s="781" t="s">
        <v>182</v>
      </c>
      <c r="AC30" s="820"/>
      <c r="AD30" s="820"/>
      <c r="AE30" s="820"/>
      <c r="AF30" s="820"/>
      <c r="AG30" s="820"/>
      <c r="AH30" s="820"/>
      <c r="AI30" s="820"/>
      <c r="AJ30" s="820"/>
      <c r="AK30" s="820"/>
      <c r="AL30" s="820"/>
      <c r="AM30" s="820"/>
      <c r="AN30" s="820"/>
      <c r="AO30" s="820"/>
      <c r="AW30" s="346"/>
      <c r="AX30" s="347"/>
      <c r="AY30" s="347"/>
      <c r="AZ30" s="347"/>
      <c r="BA30" s="347"/>
      <c r="BB30" s="347"/>
      <c r="BC30" s="347"/>
      <c r="BD30" s="347"/>
      <c r="BE30" s="347"/>
      <c r="BF30" s="347"/>
      <c r="BG30" s="347"/>
      <c r="BH30" s="347"/>
      <c r="BI30" s="347"/>
      <c r="BJ30" s="347"/>
      <c r="BK30" s="347"/>
      <c r="BN30" s="781" t="s">
        <v>183</v>
      </c>
      <c r="BO30" s="781"/>
      <c r="BP30" s="781"/>
      <c r="BQ30" s="781"/>
      <c r="BR30" s="781"/>
      <c r="BS30" s="781"/>
      <c r="BT30" s="781"/>
      <c r="BU30" s="781" t="s">
        <v>184</v>
      </c>
      <c r="BV30" s="781"/>
      <c r="BW30" s="781"/>
      <c r="BX30" s="781"/>
      <c r="BY30" s="781"/>
      <c r="BZ30" s="781"/>
      <c r="CA30" s="781"/>
      <c r="CB30" s="781"/>
      <c r="CC30" s="781"/>
      <c r="CD30" s="781"/>
      <c r="CE30" s="781"/>
      <c r="CF30" s="781"/>
    </row>
    <row r="31" spans="3:107" ht="8.25" customHeight="1" thickTop="1">
      <c r="D31" s="77"/>
      <c r="E31" s="78"/>
      <c r="F31" s="78"/>
      <c r="G31" s="823"/>
      <c r="H31" s="823"/>
      <c r="I31" s="823"/>
      <c r="J31" s="823"/>
      <c r="K31" s="823"/>
      <c r="L31" s="823"/>
      <c r="M31" s="823"/>
      <c r="N31" s="823"/>
      <c r="O31" s="823"/>
      <c r="P31" s="823"/>
      <c r="Q31" s="823"/>
      <c r="R31" s="823"/>
      <c r="S31" s="78"/>
      <c r="T31" s="78"/>
      <c r="U31" s="78"/>
      <c r="V31" s="78"/>
      <c r="W31" s="78"/>
      <c r="X31" s="78"/>
      <c r="Y31" s="78"/>
      <c r="Z31" s="78"/>
      <c r="AA31" s="78"/>
      <c r="AB31" s="823"/>
      <c r="AC31" s="823"/>
      <c r="AD31" s="823"/>
      <c r="AE31" s="823"/>
      <c r="AF31" s="823"/>
      <c r="AG31" s="823"/>
      <c r="AH31" s="823"/>
      <c r="AI31" s="823"/>
      <c r="AJ31" s="823"/>
      <c r="AK31" s="823"/>
      <c r="AL31" s="823"/>
      <c r="AM31" s="823"/>
      <c r="AN31" s="823"/>
      <c r="AO31" s="823"/>
      <c r="AP31" s="78"/>
      <c r="AQ31" s="78"/>
      <c r="AR31" s="78"/>
      <c r="AS31" s="78"/>
      <c r="AT31" s="78"/>
      <c r="AU31" s="79"/>
      <c r="AV31" s="351"/>
      <c r="AW31" s="347"/>
      <c r="AX31" s="347"/>
      <c r="AY31" s="347"/>
      <c r="AZ31" s="347"/>
      <c r="BA31" s="347"/>
      <c r="BB31" s="347"/>
      <c r="BC31" s="347"/>
      <c r="BD31" s="347"/>
      <c r="BE31" s="347"/>
      <c r="BF31" s="347"/>
      <c r="BG31" s="347"/>
      <c r="BH31" s="347"/>
      <c r="BI31" s="347"/>
      <c r="BJ31" s="347"/>
      <c r="BK31" s="347"/>
      <c r="BL31" s="351"/>
      <c r="BM31" s="351"/>
      <c r="BN31" s="781"/>
      <c r="BO31" s="781"/>
      <c r="BP31" s="781"/>
      <c r="BQ31" s="781"/>
      <c r="BR31" s="781"/>
      <c r="BS31" s="781"/>
      <c r="BT31" s="781"/>
      <c r="BU31" s="781"/>
      <c r="BV31" s="781"/>
      <c r="BW31" s="781"/>
      <c r="BX31" s="781"/>
      <c r="BY31" s="781"/>
      <c r="BZ31" s="781"/>
      <c r="CA31" s="781"/>
      <c r="CB31" s="781"/>
      <c r="CC31" s="781"/>
      <c r="CD31" s="781"/>
      <c r="CE31" s="781"/>
      <c r="CF31" s="781"/>
    </row>
    <row r="32" spans="3:107" ht="8.25" customHeight="1">
      <c r="D32" s="80"/>
      <c r="G32" s="889" t="s">
        <v>44</v>
      </c>
      <c r="H32" s="890"/>
      <c r="I32" s="890"/>
      <c r="J32" s="891" t="s">
        <v>45</v>
      </c>
      <c r="K32" s="891"/>
      <c r="L32" s="891"/>
      <c r="M32" s="891" t="s">
        <v>46</v>
      </c>
      <c r="N32" s="891"/>
      <c r="O32" s="891"/>
      <c r="P32" s="891" t="s">
        <v>47</v>
      </c>
      <c r="Q32" s="891"/>
      <c r="R32" s="891"/>
      <c r="S32" s="891" t="s">
        <v>44</v>
      </c>
      <c r="T32" s="891"/>
      <c r="U32" s="891"/>
      <c r="V32" s="890" t="s">
        <v>48</v>
      </c>
      <c r="W32" s="890"/>
      <c r="X32" s="892"/>
      <c r="Y32" s="825"/>
      <c r="Z32" s="884"/>
      <c r="AA32" s="66"/>
      <c r="AB32" s="893" t="s">
        <v>185</v>
      </c>
      <c r="AC32" s="790"/>
      <c r="AD32" s="790"/>
      <c r="AE32" s="886" t="s">
        <v>186</v>
      </c>
      <c r="AF32" s="886"/>
      <c r="AG32" s="886"/>
      <c r="AH32" s="886" t="s">
        <v>187</v>
      </c>
      <c r="AI32" s="886"/>
      <c r="AJ32" s="886"/>
      <c r="AK32" s="886" t="s">
        <v>188</v>
      </c>
      <c r="AL32" s="886"/>
      <c r="AM32" s="886"/>
      <c r="AN32" s="886" t="s">
        <v>185</v>
      </c>
      <c r="AO32" s="886"/>
      <c r="AP32" s="886"/>
      <c r="AQ32" s="790" t="s">
        <v>189</v>
      </c>
      <c r="AR32" s="790"/>
      <c r="AS32" s="791"/>
      <c r="AT32" s="825"/>
      <c r="AU32" s="1111"/>
      <c r="AW32" s="351"/>
      <c r="AX32" s="351"/>
      <c r="AY32" s="351"/>
      <c r="AZ32" s="351"/>
      <c r="BA32" s="351"/>
      <c r="BB32" s="351"/>
      <c r="BC32" s="351"/>
      <c r="BD32" s="351"/>
      <c r="BE32" s="351"/>
      <c r="BF32" s="351"/>
      <c r="BG32" s="351"/>
      <c r="BH32" s="351"/>
      <c r="BI32" s="351"/>
      <c r="BJ32" s="351"/>
      <c r="BK32" s="351"/>
      <c r="BL32" s="351"/>
      <c r="BM32" s="351"/>
      <c r="BO32" s="883"/>
      <c r="BP32" s="883"/>
      <c r="BQ32" s="883"/>
      <c r="BR32" s="825"/>
      <c r="BS32" s="884"/>
      <c r="BU32" s="883"/>
      <c r="BV32" s="883"/>
      <c r="BW32" s="883"/>
      <c r="BX32" s="825"/>
      <c r="BY32" s="884"/>
    </row>
    <row r="33" spans="4:111" ht="8.25" customHeight="1">
      <c r="D33" s="80"/>
      <c r="G33" s="896"/>
      <c r="H33" s="897"/>
      <c r="I33" s="897"/>
      <c r="J33" s="897"/>
      <c r="K33" s="897"/>
      <c r="L33" s="897"/>
      <c r="M33" s="897"/>
      <c r="N33" s="897"/>
      <c r="O33" s="897"/>
      <c r="P33" s="897"/>
      <c r="Q33" s="897"/>
      <c r="R33" s="897"/>
      <c r="S33" s="897"/>
      <c r="T33" s="897"/>
      <c r="U33" s="897"/>
      <c r="V33" s="900"/>
      <c r="W33" s="900"/>
      <c r="X33" s="901"/>
      <c r="Y33" s="885"/>
      <c r="Z33" s="884"/>
      <c r="AA33" s="66"/>
      <c r="AB33" s="904" t="s">
        <v>50</v>
      </c>
      <c r="AC33" s="887"/>
      <c r="AD33" s="887"/>
      <c r="AE33" s="887" t="s">
        <v>50</v>
      </c>
      <c r="AF33" s="887"/>
      <c r="AG33" s="887"/>
      <c r="AH33" s="887" t="s">
        <v>50</v>
      </c>
      <c r="AI33" s="887"/>
      <c r="AJ33" s="887"/>
      <c r="AK33" s="887" t="s">
        <v>50</v>
      </c>
      <c r="AL33" s="887"/>
      <c r="AM33" s="887"/>
      <c r="AN33" s="887" t="s">
        <v>50</v>
      </c>
      <c r="AO33" s="887"/>
      <c r="AP33" s="887"/>
      <c r="AQ33" s="714" t="s">
        <v>50</v>
      </c>
      <c r="AR33" s="714"/>
      <c r="AS33" s="786"/>
      <c r="AT33" s="885"/>
      <c r="AU33" s="1111"/>
      <c r="AW33" s="352"/>
      <c r="AX33" s="352"/>
      <c r="AY33" s="352"/>
      <c r="AZ33" s="352"/>
      <c r="BA33" s="352"/>
      <c r="BB33" s="352"/>
      <c r="BC33" s="352"/>
      <c r="BD33" s="352"/>
      <c r="BE33" s="352"/>
      <c r="BF33" s="352"/>
      <c r="BG33" s="352"/>
      <c r="BH33" s="352"/>
      <c r="BI33" s="352"/>
      <c r="BJ33" s="352"/>
      <c r="BK33" s="352"/>
      <c r="BL33" s="351"/>
      <c r="BM33" s="351"/>
      <c r="BO33" s="883"/>
      <c r="BP33" s="883"/>
      <c r="BQ33" s="883"/>
      <c r="BR33" s="885"/>
      <c r="BS33" s="884"/>
      <c r="BU33" s="883"/>
      <c r="BV33" s="883"/>
      <c r="BW33" s="883"/>
      <c r="BX33" s="885"/>
      <c r="BY33" s="884"/>
    </row>
    <row r="34" spans="4:111" ht="8.25" customHeight="1">
      <c r="D34" s="80"/>
      <c r="G34" s="898"/>
      <c r="H34" s="899"/>
      <c r="I34" s="899"/>
      <c r="J34" s="899"/>
      <c r="K34" s="899"/>
      <c r="L34" s="899"/>
      <c r="M34" s="899"/>
      <c r="N34" s="899"/>
      <c r="O34" s="899"/>
      <c r="P34" s="899"/>
      <c r="Q34" s="899"/>
      <c r="R34" s="899"/>
      <c r="S34" s="899"/>
      <c r="T34" s="899"/>
      <c r="U34" s="899"/>
      <c r="V34" s="902"/>
      <c r="W34" s="902"/>
      <c r="X34" s="903"/>
      <c r="Y34" s="885"/>
      <c r="Z34" s="884"/>
      <c r="AA34" s="66"/>
      <c r="AB34" s="905"/>
      <c r="AC34" s="888"/>
      <c r="AD34" s="888"/>
      <c r="AE34" s="888"/>
      <c r="AF34" s="888"/>
      <c r="AG34" s="888"/>
      <c r="AH34" s="888"/>
      <c r="AI34" s="888"/>
      <c r="AJ34" s="888"/>
      <c r="AK34" s="888"/>
      <c r="AL34" s="888"/>
      <c r="AM34" s="888"/>
      <c r="AN34" s="888"/>
      <c r="AO34" s="888"/>
      <c r="AP34" s="888"/>
      <c r="AQ34" s="784"/>
      <c r="AR34" s="784"/>
      <c r="AS34" s="788"/>
      <c r="AT34" s="885"/>
      <c r="AU34" s="1111"/>
      <c r="AW34" s="352"/>
      <c r="AX34" s="352"/>
      <c r="AY34" s="352"/>
      <c r="AZ34" s="352"/>
      <c r="BA34" s="352"/>
      <c r="BB34" s="352"/>
      <c r="BC34" s="352"/>
      <c r="BD34" s="352"/>
      <c r="BE34" s="352"/>
      <c r="BF34" s="352"/>
      <c r="BG34" s="352"/>
      <c r="BH34" s="352"/>
      <c r="BI34" s="352"/>
      <c r="BJ34" s="352"/>
      <c r="BK34" s="352"/>
      <c r="BL34" s="351"/>
      <c r="BM34" s="351"/>
      <c r="BO34" s="883"/>
      <c r="BP34" s="883"/>
      <c r="BQ34" s="883"/>
      <c r="BR34" s="885"/>
      <c r="BS34" s="884"/>
      <c r="BU34" s="883"/>
      <c r="BV34" s="883"/>
      <c r="BW34" s="883"/>
      <c r="BX34" s="885"/>
      <c r="BY34" s="884"/>
    </row>
    <row r="35" spans="4:111" ht="4.9000000000000004" customHeight="1" thickBot="1">
      <c r="D35" s="81"/>
      <c r="E35" s="82"/>
      <c r="F35" s="82"/>
      <c r="G35" s="83"/>
      <c r="H35" s="83"/>
      <c r="I35" s="83"/>
      <c r="J35" s="83"/>
      <c r="K35" s="83"/>
      <c r="L35" s="83"/>
      <c r="M35" s="83"/>
      <c r="N35" s="83"/>
      <c r="O35" s="83"/>
      <c r="P35" s="83"/>
      <c r="Q35" s="83"/>
      <c r="R35" s="83"/>
      <c r="S35" s="83"/>
      <c r="T35" s="83"/>
      <c r="U35" s="83"/>
      <c r="V35" s="83"/>
      <c r="W35" s="83"/>
      <c r="X35" s="83"/>
      <c r="Y35" s="83"/>
      <c r="Z35" s="83"/>
      <c r="AA35" s="83"/>
      <c r="AB35" s="83"/>
      <c r="AC35" s="83"/>
      <c r="AD35" s="83"/>
      <c r="AE35" s="83"/>
      <c r="AF35" s="83"/>
      <c r="AG35" s="83"/>
      <c r="AH35" s="83"/>
      <c r="AI35" s="83"/>
      <c r="AJ35" s="83"/>
      <c r="AK35" s="83"/>
      <c r="AL35" s="83"/>
      <c r="AM35" s="83"/>
      <c r="AN35" s="83"/>
      <c r="AO35" s="83"/>
      <c r="AP35" s="83"/>
      <c r="AQ35" s="83"/>
      <c r="AR35" s="83"/>
      <c r="AS35" s="83"/>
      <c r="AT35" s="83"/>
      <c r="AU35" s="84"/>
      <c r="AV35" s="351"/>
      <c r="AW35" s="351"/>
      <c r="AX35" s="351"/>
      <c r="AY35" s="351"/>
      <c r="AZ35" s="351"/>
      <c r="BA35" s="351"/>
      <c r="BB35" s="351"/>
      <c r="BC35" s="351"/>
      <c r="BD35" s="351"/>
      <c r="BE35" s="351"/>
      <c r="BF35" s="351"/>
      <c r="BG35" s="351"/>
      <c r="BH35" s="351"/>
      <c r="BI35" s="351"/>
      <c r="BJ35" s="351"/>
      <c r="BK35" s="351"/>
      <c r="BL35" s="351"/>
      <c r="BM35" s="351"/>
      <c r="BO35" s="76"/>
      <c r="BP35" s="76"/>
      <c r="BQ35" s="76"/>
      <c r="CD35" s="22"/>
      <c r="CE35" s="22"/>
      <c r="CF35" s="1112" t="s">
        <v>190</v>
      </c>
      <c r="CG35" s="1112"/>
      <c r="CH35" s="1112"/>
      <c r="CI35" s="1112"/>
      <c r="CJ35" s="1112"/>
      <c r="CK35" s="1112"/>
      <c r="CL35" s="1112"/>
      <c r="CM35" s="1112"/>
      <c r="CN35" s="1112"/>
      <c r="CO35" s="1112"/>
      <c r="CP35" s="1112"/>
      <c r="CQ35" s="1112"/>
      <c r="CR35" s="1112"/>
      <c r="CS35" s="1112"/>
      <c r="CT35" s="1112"/>
      <c r="CU35" s="1112"/>
      <c r="CV35" s="1112"/>
      <c r="CW35" s="1112"/>
      <c r="CX35" s="1112"/>
      <c r="CY35" s="1112"/>
      <c r="CZ35" s="1112"/>
      <c r="DA35" s="1112"/>
      <c r="DB35" s="1112"/>
      <c r="DC35" s="22"/>
    </row>
    <row r="36" spans="4:111" ht="8.25" customHeight="1" thickTop="1">
      <c r="G36" s="76"/>
      <c r="H36" s="76"/>
      <c r="I36" s="76"/>
      <c r="J36" s="76"/>
      <c r="K36" s="76"/>
      <c r="L36" s="76"/>
      <c r="M36" s="76"/>
      <c r="N36" s="76"/>
      <c r="O36" s="76"/>
      <c r="P36" s="76"/>
      <c r="Q36" s="76"/>
      <c r="R36" s="76"/>
      <c r="S36" s="76"/>
      <c r="T36" s="76"/>
      <c r="U36" s="76"/>
      <c r="V36" s="76"/>
      <c r="W36" s="76"/>
      <c r="X36" s="76"/>
      <c r="Y36" s="76"/>
      <c r="Z36" s="76"/>
      <c r="AA36" s="76"/>
      <c r="AB36" s="76"/>
      <c r="AC36" s="76"/>
      <c r="AD36" s="76"/>
      <c r="AE36" s="76"/>
      <c r="AF36" s="76"/>
      <c r="AG36" s="76"/>
      <c r="AH36" s="76"/>
      <c r="AI36" s="76"/>
      <c r="AJ36" s="76"/>
      <c r="AK36" s="76"/>
      <c r="AL36" s="76"/>
      <c r="AM36" s="76"/>
      <c r="AN36" s="76"/>
      <c r="AO36" s="76"/>
      <c r="AP36" s="76"/>
      <c r="AQ36" s="76"/>
      <c r="AR36" s="76"/>
      <c r="AS36" s="76"/>
      <c r="AT36" s="76"/>
      <c r="AU36" s="76"/>
      <c r="AV36" s="76"/>
      <c r="AW36" s="76"/>
      <c r="AX36" s="76"/>
      <c r="AY36" s="76"/>
      <c r="AZ36" s="76"/>
      <c r="BA36" s="76"/>
      <c r="BB36" s="76"/>
      <c r="BC36" s="76"/>
      <c r="BD36" s="76"/>
      <c r="BE36" s="76"/>
      <c r="BF36" s="76"/>
      <c r="BG36" s="76"/>
      <c r="BH36" s="76"/>
      <c r="BI36" s="76"/>
      <c r="BJ36" s="76"/>
      <c r="BK36" s="76"/>
      <c r="BO36" s="76"/>
      <c r="BP36" s="76"/>
      <c r="BQ36" s="76"/>
      <c r="CC36" s="22"/>
      <c r="CD36" s="22"/>
      <c r="CE36" s="22"/>
      <c r="CF36" s="1112"/>
      <c r="CG36" s="1112"/>
      <c r="CH36" s="1112"/>
      <c r="CI36" s="1112"/>
      <c r="CJ36" s="1112"/>
      <c r="CK36" s="1112"/>
      <c r="CL36" s="1112"/>
      <c r="CM36" s="1112"/>
      <c r="CN36" s="1112"/>
      <c r="CO36" s="1112"/>
      <c r="CP36" s="1112"/>
      <c r="CQ36" s="1112"/>
      <c r="CR36" s="1112"/>
      <c r="CS36" s="1112"/>
      <c r="CT36" s="1112"/>
      <c r="CU36" s="1112"/>
      <c r="CV36" s="1112"/>
      <c r="CW36" s="1112"/>
      <c r="CX36" s="1112"/>
      <c r="CY36" s="1112"/>
      <c r="CZ36" s="1112"/>
      <c r="DA36" s="1112"/>
      <c r="DB36" s="1112"/>
      <c r="DC36" s="22"/>
    </row>
    <row r="37" spans="4:111" ht="8.25" customHeight="1"/>
    <row r="38" spans="4:111" ht="8.25" customHeight="1">
      <c r="D38" s="1099" t="s">
        <v>216</v>
      </c>
      <c r="E38" s="1100"/>
      <c r="F38" s="1101"/>
      <c r="G38" s="85"/>
      <c r="H38" s="894" t="s">
        <v>191</v>
      </c>
      <c r="I38" s="894"/>
      <c r="J38" s="894"/>
      <c r="K38" s="85"/>
      <c r="L38" s="85"/>
      <c r="M38" s="85"/>
      <c r="N38" s="85"/>
      <c r="O38" s="85"/>
      <c r="P38" s="85"/>
      <c r="Q38" s="86"/>
      <c r="R38" s="87"/>
      <c r="S38" s="88"/>
      <c r="T38" s="88"/>
      <c r="U38" s="88"/>
      <c r="V38" s="88"/>
      <c r="W38" s="88"/>
      <c r="X38" s="88"/>
      <c r="Y38" s="88"/>
      <c r="Z38" s="88"/>
      <c r="AA38" s="88"/>
      <c r="AB38" s="88"/>
      <c r="AC38" s="88"/>
      <c r="AD38" s="88"/>
      <c r="AE38" s="88"/>
      <c r="AF38" s="743" t="s">
        <v>192</v>
      </c>
      <c r="AG38" s="743"/>
      <c r="AH38" s="743"/>
      <c r="AI38" s="743"/>
      <c r="AJ38" s="743"/>
      <c r="AK38" s="743"/>
      <c r="AL38" s="743"/>
      <c r="AM38" s="743"/>
      <c r="AN38" s="743"/>
      <c r="AO38" s="88"/>
      <c r="AP38" s="88"/>
      <c r="AQ38" s="88"/>
      <c r="AR38" s="728" t="s">
        <v>378</v>
      </c>
      <c r="AS38" s="728"/>
      <c r="AT38" s="728"/>
      <c r="AU38" s="728"/>
      <c r="AV38" s="731">
        <f>概算年度-1</f>
        <v>7</v>
      </c>
      <c r="AW38" s="728"/>
      <c r="AX38" s="728"/>
      <c r="AY38" s="728" t="s">
        <v>31</v>
      </c>
      <c r="AZ38" s="728"/>
      <c r="BA38" s="728">
        <v>4</v>
      </c>
      <c r="BB38" s="728"/>
      <c r="BC38" s="728"/>
      <c r="BD38" s="728" t="s">
        <v>32</v>
      </c>
      <c r="BE38" s="728"/>
      <c r="BF38" s="728">
        <v>1</v>
      </c>
      <c r="BG38" s="728"/>
      <c r="BH38" s="728"/>
      <c r="BI38" s="728" t="s">
        <v>180</v>
      </c>
      <c r="BJ38" s="728"/>
      <c r="BK38" s="88"/>
      <c r="BL38" s="728" t="s">
        <v>193</v>
      </c>
      <c r="BM38" s="728"/>
      <c r="BN38" s="728"/>
      <c r="BO38" s="728"/>
      <c r="BP38" s="88"/>
      <c r="BQ38" s="728" t="s">
        <v>378</v>
      </c>
      <c r="BR38" s="728"/>
      <c r="BS38" s="728"/>
      <c r="BT38" s="728"/>
      <c r="BU38" s="731">
        <f>AV38+1</f>
        <v>8</v>
      </c>
      <c r="BV38" s="728"/>
      <c r="BW38" s="728"/>
      <c r="BX38" s="728" t="s">
        <v>31</v>
      </c>
      <c r="BY38" s="728"/>
      <c r="BZ38" s="728">
        <v>3</v>
      </c>
      <c r="CA38" s="728"/>
      <c r="CB38" s="728"/>
      <c r="CC38" s="728" t="s">
        <v>32</v>
      </c>
      <c r="CD38" s="728"/>
      <c r="CE38" s="728">
        <v>31</v>
      </c>
      <c r="CF38" s="728"/>
      <c r="CG38" s="728"/>
      <c r="CH38" s="728" t="s">
        <v>180</v>
      </c>
      <c r="CI38" s="728"/>
      <c r="CJ38" s="88"/>
      <c r="CK38" s="728" t="s">
        <v>194</v>
      </c>
      <c r="CL38" s="728"/>
      <c r="CM38" s="728"/>
      <c r="CN38" s="728"/>
      <c r="CO38" s="89"/>
      <c r="CP38" s="88"/>
      <c r="CQ38" s="88"/>
      <c r="CR38" s="88"/>
      <c r="CS38" s="88"/>
      <c r="CT38" s="88"/>
      <c r="CU38" s="88"/>
      <c r="CV38" s="88"/>
      <c r="CW38" s="88"/>
      <c r="CX38" s="89"/>
      <c r="CY38" s="89"/>
      <c r="CZ38" s="89"/>
      <c r="DA38" s="89"/>
      <c r="DB38" s="89"/>
      <c r="DC38" s="57"/>
    </row>
    <row r="39" spans="4:111" ht="8.25" customHeight="1">
      <c r="D39" s="715"/>
      <c r="E39" s="716"/>
      <c r="F39" s="717"/>
      <c r="G39" s="91"/>
      <c r="H39" s="895"/>
      <c r="I39" s="895"/>
      <c r="J39" s="895"/>
      <c r="K39" s="91"/>
      <c r="L39" s="91"/>
      <c r="M39" s="91"/>
      <c r="N39" s="91"/>
      <c r="O39" s="91"/>
      <c r="P39" s="91"/>
      <c r="Q39" s="92"/>
      <c r="R39" s="93"/>
      <c r="S39" s="46"/>
      <c r="T39" s="46"/>
      <c r="U39" s="46"/>
      <c r="V39" s="46"/>
      <c r="W39" s="46"/>
      <c r="X39" s="46"/>
      <c r="Y39" s="46"/>
      <c r="Z39" s="46"/>
      <c r="AA39" s="46"/>
      <c r="AB39" s="46"/>
      <c r="AC39" s="46"/>
      <c r="AD39" s="46"/>
      <c r="AE39" s="46"/>
      <c r="AF39" s="744"/>
      <c r="AG39" s="744"/>
      <c r="AH39" s="744"/>
      <c r="AI39" s="744"/>
      <c r="AJ39" s="744"/>
      <c r="AK39" s="744"/>
      <c r="AL39" s="744"/>
      <c r="AM39" s="744"/>
      <c r="AN39" s="744"/>
      <c r="AO39" s="46"/>
      <c r="AP39" s="46"/>
      <c r="AQ39" s="46"/>
      <c r="AR39" s="729"/>
      <c r="AS39" s="729"/>
      <c r="AT39" s="729"/>
      <c r="AU39" s="729"/>
      <c r="AV39" s="729"/>
      <c r="AW39" s="729"/>
      <c r="AX39" s="729"/>
      <c r="AY39" s="729"/>
      <c r="AZ39" s="729"/>
      <c r="BA39" s="729"/>
      <c r="BB39" s="729"/>
      <c r="BC39" s="729"/>
      <c r="BD39" s="729"/>
      <c r="BE39" s="729"/>
      <c r="BF39" s="729"/>
      <c r="BG39" s="729"/>
      <c r="BH39" s="729"/>
      <c r="BI39" s="729"/>
      <c r="BJ39" s="729"/>
      <c r="BK39" s="46"/>
      <c r="BL39" s="729"/>
      <c r="BM39" s="729"/>
      <c r="BN39" s="729"/>
      <c r="BO39" s="729"/>
      <c r="BP39" s="46"/>
      <c r="BQ39" s="729"/>
      <c r="BR39" s="729"/>
      <c r="BS39" s="729"/>
      <c r="BT39" s="729"/>
      <c r="BU39" s="729"/>
      <c r="BV39" s="729"/>
      <c r="BW39" s="729"/>
      <c r="BX39" s="729"/>
      <c r="BY39" s="729"/>
      <c r="BZ39" s="729"/>
      <c r="CA39" s="729"/>
      <c r="CB39" s="729"/>
      <c r="CC39" s="729"/>
      <c r="CD39" s="729"/>
      <c r="CE39" s="729"/>
      <c r="CF39" s="729"/>
      <c r="CG39" s="729"/>
      <c r="CH39" s="729"/>
      <c r="CI39" s="729"/>
      <c r="CJ39" s="46"/>
      <c r="CK39" s="729"/>
      <c r="CL39" s="729"/>
      <c r="CM39" s="729"/>
      <c r="CN39" s="729"/>
      <c r="CP39" s="46"/>
      <c r="CQ39" s="46"/>
      <c r="CR39" s="46"/>
      <c r="CS39" s="46"/>
      <c r="CT39" s="46"/>
      <c r="CU39" s="46"/>
      <c r="CV39" s="46"/>
      <c r="CW39" s="46"/>
      <c r="DC39" s="66"/>
    </row>
    <row r="40" spans="4:111" ht="8.25" customHeight="1">
      <c r="D40" s="715"/>
      <c r="E40" s="716"/>
      <c r="F40" s="717"/>
      <c r="G40" s="91"/>
      <c r="H40" s="895"/>
      <c r="I40" s="895"/>
      <c r="J40" s="895"/>
      <c r="K40" s="91"/>
      <c r="L40" s="91"/>
      <c r="M40" s="91"/>
      <c r="N40" s="91"/>
      <c r="O40" s="91"/>
      <c r="P40" s="91"/>
      <c r="Q40" s="92"/>
      <c r="R40" s="94"/>
      <c r="S40" s="48"/>
      <c r="T40" s="48"/>
      <c r="U40" s="48"/>
      <c r="V40" s="48"/>
      <c r="W40" s="48"/>
      <c r="X40" s="48"/>
      <c r="Y40" s="48"/>
      <c r="Z40" s="48"/>
      <c r="AA40" s="48"/>
      <c r="AB40" s="48"/>
      <c r="AC40" s="48"/>
      <c r="AD40" s="48"/>
      <c r="AE40" s="48"/>
      <c r="AF40" s="745"/>
      <c r="AG40" s="745"/>
      <c r="AH40" s="745"/>
      <c r="AI40" s="745"/>
      <c r="AJ40" s="745"/>
      <c r="AK40" s="745"/>
      <c r="AL40" s="745"/>
      <c r="AM40" s="745"/>
      <c r="AN40" s="745"/>
      <c r="AO40" s="48"/>
      <c r="AP40" s="48"/>
      <c r="AQ40" s="48"/>
      <c r="AR40" s="730"/>
      <c r="AS40" s="730"/>
      <c r="AT40" s="730"/>
      <c r="AU40" s="730"/>
      <c r="AV40" s="730"/>
      <c r="AW40" s="730"/>
      <c r="AX40" s="730"/>
      <c r="AY40" s="730"/>
      <c r="AZ40" s="730"/>
      <c r="BA40" s="730"/>
      <c r="BB40" s="730"/>
      <c r="BC40" s="730"/>
      <c r="BD40" s="730"/>
      <c r="BE40" s="730"/>
      <c r="BF40" s="730"/>
      <c r="BG40" s="730"/>
      <c r="BH40" s="730"/>
      <c r="BI40" s="730"/>
      <c r="BJ40" s="730"/>
      <c r="BK40" s="48"/>
      <c r="BL40" s="730"/>
      <c r="BM40" s="730"/>
      <c r="BN40" s="730"/>
      <c r="BO40" s="730"/>
      <c r="BP40" s="48"/>
      <c r="BQ40" s="730"/>
      <c r="BR40" s="730"/>
      <c r="BS40" s="730"/>
      <c r="BT40" s="730"/>
      <c r="BU40" s="730"/>
      <c r="BV40" s="730"/>
      <c r="BW40" s="730"/>
      <c r="BX40" s="730"/>
      <c r="BY40" s="730"/>
      <c r="BZ40" s="730"/>
      <c r="CA40" s="730"/>
      <c r="CB40" s="730"/>
      <c r="CC40" s="730"/>
      <c r="CD40" s="730"/>
      <c r="CE40" s="730"/>
      <c r="CF40" s="730"/>
      <c r="CG40" s="730"/>
      <c r="CH40" s="730"/>
      <c r="CI40" s="730"/>
      <c r="CJ40" s="48"/>
      <c r="CK40" s="730"/>
      <c r="CL40" s="730"/>
      <c r="CM40" s="730"/>
      <c r="CN40" s="730"/>
      <c r="CP40" s="48"/>
      <c r="CQ40" s="48"/>
      <c r="CR40" s="48"/>
      <c r="CS40" s="48"/>
      <c r="CT40" s="48"/>
      <c r="CU40" s="48"/>
      <c r="CV40" s="48"/>
      <c r="CW40" s="48"/>
      <c r="DC40" s="66"/>
    </row>
    <row r="41" spans="4:111" ht="8.25" customHeight="1">
      <c r="D41" s="715"/>
      <c r="E41" s="716"/>
      <c r="F41" s="717"/>
      <c r="G41" s="95"/>
      <c r="H41" s="732" t="s">
        <v>195</v>
      </c>
      <c r="I41" s="732"/>
      <c r="J41" s="732"/>
      <c r="K41" s="732"/>
      <c r="L41" s="732"/>
      <c r="M41" s="732"/>
      <c r="N41" s="732"/>
      <c r="O41" s="732"/>
      <c r="P41" s="732"/>
      <c r="Q41" s="96"/>
      <c r="R41" s="90"/>
      <c r="U41" s="1119" t="s">
        <v>196</v>
      </c>
      <c r="V41" s="1120"/>
      <c r="W41" s="1120"/>
      <c r="X41" s="1120"/>
      <c r="Y41" s="1120"/>
      <c r="Z41" s="1120"/>
      <c r="AA41" s="1120"/>
      <c r="AB41" s="1120"/>
      <c r="AC41" s="1120"/>
      <c r="AD41" s="1120"/>
      <c r="AE41" s="1120"/>
      <c r="AF41" s="1120"/>
      <c r="AG41" s="1120"/>
      <c r="AH41" s="1120"/>
      <c r="AI41" s="1120"/>
      <c r="AJ41" s="1120"/>
      <c r="AK41" s="1120"/>
      <c r="AL41" s="1120"/>
      <c r="AM41" s="1120"/>
      <c r="AN41" s="1120"/>
      <c r="AO41" s="1120"/>
      <c r="AP41" s="1120"/>
      <c r="AQ41" s="1120"/>
      <c r="AR41" s="1120"/>
      <c r="AS41" s="1120"/>
      <c r="AT41" s="1120"/>
      <c r="AU41" s="1120"/>
      <c r="AV41" s="1120"/>
      <c r="BA41" s="66"/>
      <c r="BB41" s="734" t="s">
        <v>197</v>
      </c>
      <c r="BC41" s="735"/>
      <c r="BD41" s="735"/>
      <c r="BE41" s="735"/>
      <c r="BF41" s="735"/>
      <c r="BG41" s="735"/>
      <c r="BH41" s="735"/>
      <c r="BI41" s="735"/>
      <c r="BJ41" s="735"/>
      <c r="BK41" s="735"/>
      <c r="BL41" s="735"/>
      <c r="BM41" s="736"/>
      <c r="BQ41" s="743" t="s">
        <v>198</v>
      </c>
      <c r="BR41" s="743"/>
      <c r="BS41" s="743"/>
      <c r="BT41" s="743"/>
      <c r="BU41" s="743"/>
      <c r="BV41" s="743"/>
      <c r="BW41" s="743"/>
      <c r="BX41" s="743"/>
      <c r="BY41" s="743"/>
      <c r="BZ41" s="743"/>
      <c r="CA41" s="743"/>
      <c r="CB41" s="743"/>
      <c r="CC41" s="743"/>
      <c r="CD41" s="743"/>
      <c r="CE41" s="743"/>
      <c r="CF41" s="743"/>
      <c r="CG41" s="743"/>
      <c r="CH41" s="743"/>
      <c r="CI41" s="743"/>
      <c r="CJ41" s="743"/>
      <c r="CK41" s="743"/>
      <c r="CL41" s="743"/>
      <c r="CM41" s="743"/>
      <c r="CN41" s="743"/>
      <c r="CO41" s="743"/>
      <c r="CP41" s="743"/>
      <c r="CQ41" s="743"/>
      <c r="CR41" s="743"/>
      <c r="CS41" s="743"/>
      <c r="CT41" s="743"/>
      <c r="CU41" s="743"/>
      <c r="CV41" s="743"/>
      <c r="CW41" s="743"/>
      <c r="CX41" s="89"/>
      <c r="CY41" s="89"/>
      <c r="CZ41" s="89"/>
      <c r="DA41" s="89"/>
      <c r="DB41" s="89"/>
      <c r="DC41" s="57"/>
      <c r="DD41" s="746" t="s">
        <v>199</v>
      </c>
      <c r="DE41" s="747"/>
      <c r="DF41" s="747" t="s">
        <v>200</v>
      </c>
      <c r="DG41" s="747"/>
    </row>
    <row r="42" spans="4:111" ht="8.25" customHeight="1">
      <c r="D42" s="715"/>
      <c r="E42" s="716"/>
      <c r="F42" s="717"/>
      <c r="G42" s="95"/>
      <c r="H42" s="732"/>
      <c r="I42" s="732"/>
      <c r="J42" s="732"/>
      <c r="K42" s="732"/>
      <c r="L42" s="732"/>
      <c r="M42" s="732"/>
      <c r="N42" s="732"/>
      <c r="O42" s="732"/>
      <c r="P42" s="732"/>
      <c r="Q42" s="96"/>
      <c r="R42" s="90"/>
      <c r="U42" s="1121"/>
      <c r="V42" s="1121"/>
      <c r="W42" s="1121"/>
      <c r="X42" s="1121"/>
      <c r="Y42" s="1121"/>
      <c r="Z42" s="1121"/>
      <c r="AA42" s="1121"/>
      <c r="AB42" s="1121"/>
      <c r="AC42" s="1121"/>
      <c r="AD42" s="1121"/>
      <c r="AE42" s="1121"/>
      <c r="AF42" s="1121"/>
      <c r="AG42" s="1121"/>
      <c r="AH42" s="1121"/>
      <c r="AI42" s="1121"/>
      <c r="AJ42" s="1121"/>
      <c r="AK42" s="1121"/>
      <c r="AL42" s="1121"/>
      <c r="AM42" s="1121"/>
      <c r="AN42" s="1121"/>
      <c r="AO42" s="1121"/>
      <c r="AP42" s="1121"/>
      <c r="AQ42" s="1121"/>
      <c r="AR42" s="1121"/>
      <c r="AS42" s="1121"/>
      <c r="AT42" s="1121"/>
      <c r="AU42" s="1121"/>
      <c r="AV42" s="1121"/>
      <c r="BA42" s="66"/>
      <c r="BB42" s="737"/>
      <c r="BC42" s="738"/>
      <c r="BD42" s="738"/>
      <c r="BE42" s="738"/>
      <c r="BF42" s="738"/>
      <c r="BG42" s="738"/>
      <c r="BH42" s="738"/>
      <c r="BI42" s="738"/>
      <c r="BJ42" s="738"/>
      <c r="BK42" s="738"/>
      <c r="BL42" s="738"/>
      <c r="BM42" s="739"/>
      <c r="BQ42" s="744"/>
      <c r="BR42" s="744"/>
      <c r="BS42" s="744"/>
      <c r="BT42" s="744"/>
      <c r="BU42" s="744"/>
      <c r="BV42" s="744"/>
      <c r="BW42" s="744"/>
      <c r="BX42" s="744"/>
      <c r="BY42" s="744"/>
      <c r="BZ42" s="744"/>
      <c r="CA42" s="744"/>
      <c r="CB42" s="744"/>
      <c r="CC42" s="744"/>
      <c r="CD42" s="744"/>
      <c r="CE42" s="744"/>
      <c r="CF42" s="744"/>
      <c r="CG42" s="744"/>
      <c r="CH42" s="744"/>
      <c r="CI42" s="744"/>
      <c r="CJ42" s="744"/>
      <c r="CK42" s="744"/>
      <c r="CL42" s="744"/>
      <c r="CM42" s="744"/>
      <c r="CN42" s="744"/>
      <c r="CO42" s="744"/>
      <c r="CP42" s="744"/>
      <c r="CQ42" s="744"/>
      <c r="CR42" s="744"/>
      <c r="CS42" s="744"/>
      <c r="CT42" s="744"/>
      <c r="CU42" s="744"/>
      <c r="CV42" s="744"/>
      <c r="CW42" s="744"/>
      <c r="DC42" s="66"/>
      <c r="DD42" s="928" t="s">
        <v>201</v>
      </c>
      <c r="DE42" s="929"/>
      <c r="DF42" s="929" t="s">
        <v>202</v>
      </c>
      <c r="DG42" s="929"/>
    </row>
    <row r="43" spans="4:111" ht="8.25" customHeight="1">
      <c r="D43" s="715"/>
      <c r="E43" s="716"/>
      <c r="F43" s="717"/>
      <c r="G43" s="97"/>
      <c r="H43" s="733"/>
      <c r="I43" s="733"/>
      <c r="J43" s="733"/>
      <c r="K43" s="733"/>
      <c r="L43" s="733"/>
      <c r="M43" s="733"/>
      <c r="N43" s="733"/>
      <c r="O43" s="733"/>
      <c r="P43" s="733"/>
      <c r="Q43" s="98"/>
      <c r="R43" s="99"/>
      <c r="S43" s="100"/>
      <c r="T43" s="100"/>
      <c r="U43" s="1122"/>
      <c r="V43" s="1122"/>
      <c r="W43" s="1122"/>
      <c r="X43" s="1122"/>
      <c r="Y43" s="1122"/>
      <c r="Z43" s="1122"/>
      <c r="AA43" s="1122"/>
      <c r="AB43" s="1122"/>
      <c r="AC43" s="1122"/>
      <c r="AD43" s="1122"/>
      <c r="AE43" s="1122"/>
      <c r="AF43" s="1122"/>
      <c r="AG43" s="1122"/>
      <c r="AH43" s="1122"/>
      <c r="AI43" s="1122"/>
      <c r="AJ43" s="1122"/>
      <c r="AK43" s="1122"/>
      <c r="AL43" s="1122"/>
      <c r="AM43" s="1122"/>
      <c r="AN43" s="1122"/>
      <c r="AO43" s="1122"/>
      <c r="AP43" s="1122"/>
      <c r="AQ43" s="1122"/>
      <c r="AR43" s="1122"/>
      <c r="AS43" s="1122"/>
      <c r="AT43" s="1122"/>
      <c r="AU43" s="1122"/>
      <c r="AV43" s="1122"/>
      <c r="AW43" s="100"/>
      <c r="AX43" s="100"/>
      <c r="AY43" s="100"/>
      <c r="AZ43" s="100"/>
      <c r="BA43" s="60"/>
      <c r="BB43" s="740"/>
      <c r="BC43" s="741"/>
      <c r="BD43" s="741"/>
      <c r="BE43" s="741"/>
      <c r="BF43" s="741"/>
      <c r="BG43" s="741"/>
      <c r="BH43" s="741"/>
      <c r="BI43" s="741"/>
      <c r="BJ43" s="741"/>
      <c r="BK43" s="741"/>
      <c r="BL43" s="741"/>
      <c r="BM43" s="742"/>
      <c r="BN43" s="100"/>
      <c r="BO43" s="100"/>
      <c r="BP43" s="100"/>
      <c r="BQ43" s="745"/>
      <c r="BR43" s="745"/>
      <c r="BS43" s="745"/>
      <c r="BT43" s="745"/>
      <c r="BU43" s="745"/>
      <c r="BV43" s="745"/>
      <c r="BW43" s="745"/>
      <c r="BX43" s="745"/>
      <c r="BY43" s="745"/>
      <c r="BZ43" s="745"/>
      <c r="CA43" s="745"/>
      <c r="CB43" s="745"/>
      <c r="CC43" s="745"/>
      <c r="CD43" s="745"/>
      <c r="CE43" s="745"/>
      <c r="CF43" s="745"/>
      <c r="CG43" s="745"/>
      <c r="CH43" s="745"/>
      <c r="CI43" s="745"/>
      <c r="CJ43" s="745"/>
      <c r="CK43" s="745"/>
      <c r="CL43" s="745"/>
      <c r="CM43" s="745"/>
      <c r="CN43" s="745"/>
      <c r="CO43" s="745"/>
      <c r="CP43" s="745"/>
      <c r="CQ43" s="745"/>
      <c r="CR43" s="745"/>
      <c r="CS43" s="745"/>
      <c r="CT43" s="745"/>
      <c r="CU43" s="745"/>
      <c r="CV43" s="745"/>
      <c r="CW43" s="745"/>
      <c r="CX43" s="100"/>
      <c r="CY43" s="100"/>
      <c r="CZ43" s="100"/>
      <c r="DA43" s="100"/>
      <c r="DB43" s="100"/>
      <c r="DC43" s="60"/>
      <c r="DD43" s="928"/>
      <c r="DE43" s="929"/>
      <c r="DF43" s="929"/>
      <c r="DG43" s="929"/>
    </row>
    <row r="44" spans="4:111" ht="8.25" customHeight="1">
      <c r="D44" s="715"/>
      <c r="E44" s="716"/>
      <c r="F44" s="717"/>
      <c r="G44" s="930" t="s">
        <v>203</v>
      </c>
      <c r="H44" s="894"/>
      <c r="I44" s="894"/>
      <c r="J44" s="894"/>
      <c r="K44" s="894"/>
      <c r="L44" s="894"/>
      <c r="M44" s="894"/>
      <c r="N44" s="894"/>
      <c r="O44" s="894"/>
      <c r="P44" s="894"/>
      <c r="Q44" s="931"/>
      <c r="R44" s="920" t="s">
        <v>204</v>
      </c>
      <c r="S44" s="921"/>
      <c r="T44" s="921"/>
      <c r="U44" s="921"/>
      <c r="V44" s="101"/>
      <c r="W44" s="101" t="s">
        <v>187</v>
      </c>
      <c r="X44" s="101"/>
      <c r="Y44" s="101"/>
      <c r="Z44" s="101" t="s">
        <v>188</v>
      </c>
      <c r="AA44" s="101"/>
      <c r="AB44" s="101"/>
      <c r="AC44" s="101" t="s">
        <v>185</v>
      </c>
      <c r="AD44" s="101"/>
      <c r="AE44" s="101"/>
      <c r="AF44" s="101" t="s">
        <v>205</v>
      </c>
      <c r="AG44" s="101"/>
      <c r="AH44" s="101"/>
      <c r="AI44" s="101" t="s">
        <v>187</v>
      </c>
      <c r="AJ44" s="101"/>
      <c r="AK44" s="101"/>
      <c r="AL44" s="101" t="s">
        <v>188</v>
      </c>
      <c r="AM44" s="101"/>
      <c r="AN44" s="101"/>
      <c r="AO44" s="101" t="s">
        <v>185</v>
      </c>
      <c r="AP44" s="101"/>
      <c r="AQ44" s="101"/>
      <c r="AR44" s="101" t="s">
        <v>186</v>
      </c>
      <c r="AS44" s="101"/>
      <c r="AT44" s="101"/>
      <c r="AU44" s="101" t="s">
        <v>187</v>
      </c>
      <c r="AV44" s="101"/>
      <c r="BA44" s="66"/>
      <c r="BB44" s="798" t="s">
        <v>204</v>
      </c>
      <c r="BC44" s="799"/>
      <c r="BH44" s="799" t="s">
        <v>206</v>
      </c>
      <c r="BI44" s="799"/>
      <c r="BJ44" s="799"/>
      <c r="BK44" s="799"/>
      <c r="BL44" s="799"/>
      <c r="BM44" s="842"/>
      <c r="BN44" s="937" t="s">
        <v>204</v>
      </c>
      <c r="BO44" s="921"/>
      <c r="BP44" s="921"/>
      <c r="BQ44" s="921"/>
      <c r="BR44" s="102"/>
      <c r="BS44" s="102" t="s">
        <v>188</v>
      </c>
      <c r="BT44" s="102"/>
      <c r="BU44" s="102"/>
      <c r="BV44" s="102" t="s">
        <v>185</v>
      </c>
      <c r="BW44" s="102"/>
      <c r="BX44" s="102"/>
      <c r="BY44" s="102" t="s">
        <v>205</v>
      </c>
      <c r="BZ44" s="102"/>
      <c r="CA44" s="102"/>
      <c r="CB44" s="102" t="s">
        <v>187</v>
      </c>
      <c r="CC44" s="102"/>
      <c r="CD44" s="102"/>
      <c r="CE44" s="102" t="s">
        <v>188</v>
      </c>
      <c r="CF44" s="102"/>
      <c r="CG44" s="102"/>
      <c r="CH44" s="102" t="s">
        <v>185</v>
      </c>
      <c r="CI44" s="102"/>
      <c r="CJ44" s="102"/>
      <c r="CK44" s="102" t="s">
        <v>186</v>
      </c>
      <c r="CL44" s="102"/>
      <c r="CM44" s="102"/>
      <c r="CN44" s="102" t="s">
        <v>187</v>
      </c>
      <c r="CO44" s="102"/>
      <c r="CP44" s="102"/>
      <c r="CQ44" s="102" t="s">
        <v>188</v>
      </c>
      <c r="CR44" s="102"/>
      <c r="CS44" s="102"/>
      <c r="CT44" s="102" t="s">
        <v>185</v>
      </c>
      <c r="CU44" s="102"/>
      <c r="CV44" s="102"/>
      <c r="CW44" s="102" t="s">
        <v>207</v>
      </c>
      <c r="CX44" s="102"/>
      <c r="DC44" s="66"/>
      <c r="DD44" s="928"/>
      <c r="DE44" s="929"/>
      <c r="DF44" s="929"/>
      <c r="DG44" s="929"/>
    </row>
    <row r="45" spans="4:111" ht="8.25" customHeight="1">
      <c r="D45" s="715"/>
      <c r="E45" s="716"/>
      <c r="F45" s="717"/>
      <c r="G45" s="932"/>
      <c r="H45" s="895"/>
      <c r="I45" s="895"/>
      <c r="J45" s="895"/>
      <c r="K45" s="895"/>
      <c r="L45" s="895"/>
      <c r="M45" s="895"/>
      <c r="N45" s="895"/>
      <c r="O45" s="895"/>
      <c r="P45" s="895"/>
      <c r="Q45" s="933"/>
      <c r="R45" s="922"/>
      <c r="S45" s="923"/>
      <c r="T45" s="923"/>
      <c r="U45" s="923"/>
      <c r="V45" s="915" t="s">
        <v>50</v>
      </c>
      <c r="W45" s="916"/>
      <c r="X45" s="916"/>
      <c r="Y45" s="748" t="s">
        <v>50</v>
      </c>
      <c r="Z45" s="748"/>
      <c r="AA45" s="748"/>
      <c r="AB45" s="748" t="s">
        <v>50</v>
      </c>
      <c r="AC45" s="748"/>
      <c r="AD45" s="748"/>
      <c r="AE45" s="748" t="s">
        <v>50</v>
      </c>
      <c r="AF45" s="748"/>
      <c r="AG45" s="748"/>
      <c r="AH45" s="748" t="s">
        <v>50</v>
      </c>
      <c r="AI45" s="748"/>
      <c r="AJ45" s="748"/>
      <c r="AK45" s="748" t="s">
        <v>50</v>
      </c>
      <c r="AL45" s="748"/>
      <c r="AM45" s="748"/>
      <c r="AN45" s="748" t="s">
        <v>50</v>
      </c>
      <c r="AO45" s="748"/>
      <c r="AP45" s="748"/>
      <c r="AQ45" s="748" t="s">
        <v>50</v>
      </c>
      <c r="AR45" s="748"/>
      <c r="AS45" s="748"/>
      <c r="AT45" s="908" t="s">
        <v>50</v>
      </c>
      <c r="AU45" s="909"/>
      <c r="AV45" s="910"/>
      <c r="AW45" s="825"/>
      <c r="AX45" s="884"/>
      <c r="BA45" s="66"/>
      <c r="BB45" s="885"/>
      <c r="BC45" s="884"/>
      <c r="BH45" s="884"/>
      <c r="BI45" s="884"/>
      <c r="BJ45" s="884"/>
      <c r="BK45" s="884"/>
      <c r="BL45" s="884"/>
      <c r="BM45" s="926"/>
      <c r="BN45" s="938"/>
      <c r="BO45" s="923"/>
      <c r="BP45" s="923"/>
      <c r="BQ45" s="923"/>
      <c r="BR45" s="915"/>
      <c r="BS45" s="916"/>
      <c r="BT45" s="916"/>
      <c r="BU45" s="748"/>
      <c r="BV45" s="748"/>
      <c r="BW45" s="748"/>
      <c r="BX45" s="927"/>
      <c r="BY45" s="748"/>
      <c r="BZ45" s="748"/>
      <c r="CA45" s="748"/>
      <c r="CB45" s="748"/>
      <c r="CC45" s="748"/>
      <c r="CD45" s="748">
        <v>1</v>
      </c>
      <c r="CE45" s="748"/>
      <c r="CF45" s="748"/>
      <c r="CG45" s="748">
        <v>5</v>
      </c>
      <c r="CH45" s="748"/>
      <c r="CI45" s="748"/>
      <c r="CJ45" s="748">
        <v>7</v>
      </c>
      <c r="CK45" s="748"/>
      <c r="CL45" s="748"/>
      <c r="CM45" s="748">
        <v>5</v>
      </c>
      <c r="CN45" s="748"/>
      <c r="CO45" s="748"/>
      <c r="CP45" s="748">
        <v>0</v>
      </c>
      <c r="CQ45" s="748"/>
      <c r="CR45" s="748"/>
      <c r="CS45" s="748">
        <v>0</v>
      </c>
      <c r="CT45" s="748"/>
      <c r="CU45" s="748"/>
      <c r="CV45" s="748">
        <v>0</v>
      </c>
      <c r="CW45" s="748"/>
      <c r="CX45" s="907"/>
      <c r="CY45" s="825"/>
      <c r="CZ45" s="884"/>
      <c r="DC45" s="66"/>
      <c r="DD45" s="928"/>
      <c r="DE45" s="929"/>
      <c r="DF45" s="929"/>
      <c r="DG45" s="929"/>
    </row>
    <row r="46" spans="4:111" ht="8.25" customHeight="1">
      <c r="D46" s="715"/>
      <c r="E46" s="716"/>
      <c r="F46" s="717"/>
      <c r="G46" s="932"/>
      <c r="H46" s="895"/>
      <c r="I46" s="895"/>
      <c r="J46" s="895"/>
      <c r="K46" s="895"/>
      <c r="L46" s="895"/>
      <c r="M46" s="895"/>
      <c r="N46" s="895"/>
      <c r="O46" s="895"/>
      <c r="P46" s="895"/>
      <c r="Q46" s="933"/>
      <c r="R46" s="922"/>
      <c r="S46" s="923"/>
      <c r="T46" s="923"/>
      <c r="U46" s="923"/>
      <c r="V46" s="915"/>
      <c r="W46" s="916"/>
      <c r="X46" s="916"/>
      <c r="Y46" s="748"/>
      <c r="Z46" s="748"/>
      <c r="AA46" s="748"/>
      <c r="AB46" s="748"/>
      <c r="AC46" s="748"/>
      <c r="AD46" s="748"/>
      <c r="AE46" s="748"/>
      <c r="AF46" s="748"/>
      <c r="AG46" s="748"/>
      <c r="AH46" s="748"/>
      <c r="AI46" s="748"/>
      <c r="AJ46" s="748"/>
      <c r="AK46" s="748"/>
      <c r="AL46" s="748"/>
      <c r="AM46" s="748"/>
      <c r="AN46" s="748"/>
      <c r="AO46" s="748"/>
      <c r="AP46" s="748"/>
      <c r="AQ46" s="748"/>
      <c r="AR46" s="748"/>
      <c r="AS46" s="748"/>
      <c r="AT46" s="911"/>
      <c r="AU46" s="870"/>
      <c r="AV46" s="871"/>
      <c r="AW46" s="885"/>
      <c r="AX46" s="884"/>
      <c r="BA46" s="66"/>
      <c r="BB46" s="1113"/>
      <c r="BC46" s="1114"/>
      <c r="BD46" s="1114"/>
      <c r="BE46" s="1114"/>
      <c r="BF46" s="1114"/>
      <c r="BG46" s="1114"/>
      <c r="BH46" s="1114"/>
      <c r="BI46" s="1114"/>
      <c r="BJ46" s="1114"/>
      <c r="BK46" s="1114"/>
      <c r="BL46" s="1114"/>
      <c r="BM46" s="1115"/>
      <c r="BN46" s="938"/>
      <c r="BO46" s="923"/>
      <c r="BP46" s="923"/>
      <c r="BQ46" s="923"/>
      <c r="BR46" s="915"/>
      <c r="BS46" s="916"/>
      <c r="BT46" s="916"/>
      <c r="BU46" s="748"/>
      <c r="BV46" s="748"/>
      <c r="BW46" s="748"/>
      <c r="BX46" s="927"/>
      <c r="BY46" s="748"/>
      <c r="BZ46" s="748"/>
      <c r="CA46" s="748"/>
      <c r="CB46" s="748"/>
      <c r="CC46" s="748"/>
      <c r="CD46" s="748"/>
      <c r="CE46" s="748"/>
      <c r="CF46" s="748"/>
      <c r="CG46" s="748"/>
      <c r="CH46" s="748"/>
      <c r="CI46" s="748"/>
      <c r="CJ46" s="748"/>
      <c r="CK46" s="748"/>
      <c r="CL46" s="748"/>
      <c r="CM46" s="748"/>
      <c r="CN46" s="748"/>
      <c r="CO46" s="748"/>
      <c r="CP46" s="748"/>
      <c r="CQ46" s="748"/>
      <c r="CR46" s="748"/>
      <c r="CS46" s="748"/>
      <c r="CT46" s="748"/>
      <c r="CU46" s="748"/>
      <c r="CV46" s="748"/>
      <c r="CW46" s="748"/>
      <c r="CX46" s="907"/>
      <c r="CY46" s="885"/>
      <c r="CZ46" s="884"/>
      <c r="DC46" s="66"/>
      <c r="DD46" s="928"/>
      <c r="DE46" s="929"/>
      <c r="DF46" s="929"/>
      <c r="DG46" s="929"/>
    </row>
    <row r="47" spans="4:111" ht="8.25" customHeight="1">
      <c r="D47" s="715"/>
      <c r="E47" s="716"/>
      <c r="F47" s="717"/>
      <c r="G47" s="932"/>
      <c r="H47" s="895"/>
      <c r="I47" s="895"/>
      <c r="J47" s="895"/>
      <c r="K47" s="895"/>
      <c r="L47" s="895"/>
      <c r="M47" s="895"/>
      <c r="N47" s="895"/>
      <c r="O47" s="895"/>
      <c r="P47" s="895"/>
      <c r="Q47" s="933"/>
      <c r="R47" s="922"/>
      <c r="S47" s="923"/>
      <c r="T47" s="923"/>
      <c r="U47" s="923"/>
      <c r="V47" s="915"/>
      <c r="W47" s="916"/>
      <c r="X47" s="916"/>
      <c r="Y47" s="748"/>
      <c r="Z47" s="748"/>
      <c r="AA47" s="748"/>
      <c r="AB47" s="748"/>
      <c r="AC47" s="748"/>
      <c r="AD47" s="748"/>
      <c r="AE47" s="748"/>
      <c r="AF47" s="748"/>
      <c r="AG47" s="748"/>
      <c r="AH47" s="748"/>
      <c r="AI47" s="748"/>
      <c r="AJ47" s="748"/>
      <c r="AK47" s="748"/>
      <c r="AL47" s="748"/>
      <c r="AM47" s="748"/>
      <c r="AN47" s="748"/>
      <c r="AO47" s="748"/>
      <c r="AP47" s="748"/>
      <c r="AQ47" s="748"/>
      <c r="AR47" s="748"/>
      <c r="AS47" s="748"/>
      <c r="AT47" s="912"/>
      <c r="AU47" s="913"/>
      <c r="AV47" s="914"/>
      <c r="AW47" s="885"/>
      <c r="AX47" s="884"/>
      <c r="AY47" s="781" t="s">
        <v>208</v>
      </c>
      <c r="AZ47" s="781"/>
      <c r="BA47" s="906"/>
      <c r="BB47" s="1113"/>
      <c r="BC47" s="1114"/>
      <c r="BD47" s="1114"/>
      <c r="BE47" s="1114"/>
      <c r="BF47" s="1114"/>
      <c r="BG47" s="1114"/>
      <c r="BH47" s="1114"/>
      <c r="BI47" s="1114"/>
      <c r="BJ47" s="1114"/>
      <c r="BK47" s="1114"/>
      <c r="BL47" s="1114"/>
      <c r="BM47" s="1115"/>
      <c r="BN47" s="938"/>
      <c r="BO47" s="923"/>
      <c r="BP47" s="923"/>
      <c r="BQ47" s="923"/>
      <c r="BR47" s="915"/>
      <c r="BS47" s="916"/>
      <c r="BT47" s="916"/>
      <c r="BU47" s="748"/>
      <c r="BV47" s="748"/>
      <c r="BW47" s="748"/>
      <c r="BX47" s="927"/>
      <c r="BY47" s="748"/>
      <c r="BZ47" s="748"/>
      <c r="CA47" s="748"/>
      <c r="CB47" s="748"/>
      <c r="CC47" s="748"/>
      <c r="CD47" s="748"/>
      <c r="CE47" s="748"/>
      <c r="CF47" s="748"/>
      <c r="CG47" s="748"/>
      <c r="CH47" s="748"/>
      <c r="CI47" s="748"/>
      <c r="CJ47" s="748"/>
      <c r="CK47" s="748"/>
      <c r="CL47" s="748"/>
      <c r="CM47" s="748"/>
      <c r="CN47" s="748"/>
      <c r="CO47" s="748"/>
      <c r="CP47" s="748"/>
      <c r="CQ47" s="748"/>
      <c r="CR47" s="748"/>
      <c r="CS47" s="748"/>
      <c r="CT47" s="748"/>
      <c r="CU47" s="748"/>
      <c r="CV47" s="748"/>
      <c r="CW47" s="748"/>
      <c r="CX47" s="907"/>
      <c r="CY47" s="885"/>
      <c r="CZ47" s="884"/>
      <c r="DA47" s="884" t="s">
        <v>207</v>
      </c>
      <c r="DB47" s="884"/>
      <c r="DC47" s="66"/>
      <c r="DD47" s="928"/>
      <c r="DE47" s="929"/>
      <c r="DF47" s="929"/>
      <c r="DG47" s="929"/>
    </row>
    <row r="48" spans="4:111" ht="8.25" customHeight="1">
      <c r="D48" s="715"/>
      <c r="E48" s="716"/>
      <c r="F48" s="717"/>
      <c r="G48" s="934"/>
      <c r="H48" s="935"/>
      <c r="I48" s="935"/>
      <c r="J48" s="935"/>
      <c r="K48" s="935"/>
      <c r="L48" s="935"/>
      <c r="M48" s="935"/>
      <c r="N48" s="935"/>
      <c r="O48" s="935"/>
      <c r="P48" s="935"/>
      <c r="Q48" s="936"/>
      <c r="R48" s="924"/>
      <c r="S48" s="925"/>
      <c r="T48" s="925"/>
      <c r="U48" s="925"/>
      <c r="AD48" s="940" t="s">
        <v>209</v>
      </c>
      <c r="AE48" s="940"/>
      <c r="AM48" s="940" t="s">
        <v>209</v>
      </c>
      <c r="AN48" s="940"/>
      <c r="AY48" s="781"/>
      <c r="AZ48" s="781"/>
      <c r="BA48" s="906"/>
      <c r="BB48" s="1116"/>
      <c r="BC48" s="1117"/>
      <c r="BD48" s="1117"/>
      <c r="BE48" s="1117"/>
      <c r="BF48" s="1117"/>
      <c r="BG48" s="1117"/>
      <c r="BH48" s="1117"/>
      <c r="BI48" s="1117"/>
      <c r="BJ48" s="1117"/>
      <c r="BK48" s="1117"/>
      <c r="BL48" s="1117"/>
      <c r="BM48" s="1118"/>
      <c r="BN48" s="939"/>
      <c r="BO48" s="925"/>
      <c r="BP48" s="925"/>
      <c r="BQ48" s="925"/>
      <c r="BR48" s="103"/>
      <c r="BS48" s="103"/>
      <c r="BT48" s="103"/>
      <c r="BU48" s="103"/>
      <c r="BV48" s="103"/>
      <c r="BW48" s="940" t="s">
        <v>209</v>
      </c>
      <c r="BX48" s="940"/>
      <c r="BY48" s="100"/>
      <c r="BZ48" s="100"/>
      <c r="CA48" s="100"/>
      <c r="CB48" s="100"/>
      <c r="CC48" s="100"/>
      <c r="CD48" s="100"/>
      <c r="CE48" s="100"/>
      <c r="CF48" s="940" t="s">
        <v>209</v>
      </c>
      <c r="CG48" s="940"/>
      <c r="CH48" s="100"/>
      <c r="CI48" s="100"/>
      <c r="CJ48" s="100"/>
      <c r="CK48" s="100"/>
      <c r="CL48" s="100"/>
      <c r="CM48" s="100"/>
      <c r="CN48" s="100"/>
      <c r="CO48" s="940" t="s">
        <v>209</v>
      </c>
      <c r="CP48" s="940"/>
      <c r="CQ48" s="100"/>
      <c r="CR48" s="100"/>
      <c r="CS48" s="100"/>
      <c r="CT48" s="100"/>
      <c r="CU48" s="100"/>
      <c r="CV48" s="100"/>
      <c r="CW48" s="100"/>
      <c r="CX48" s="100"/>
      <c r="CY48" s="100"/>
      <c r="CZ48" s="100"/>
      <c r="DA48" s="844"/>
      <c r="DB48" s="844"/>
      <c r="DC48" s="60"/>
      <c r="DD48" s="928"/>
      <c r="DE48" s="929"/>
      <c r="DF48" s="929"/>
      <c r="DG48" s="929"/>
    </row>
    <row r="49" spans="4:111" ht="8.25" customHeight="1">
      <c r="D49" s="715"/>
      <c r="E49" s="716"/>
      <c r="F49" s="717"/>
      <c r="G49" s="917" t="s">
        <v>210</v>
      </c>
      <c r="H49" s="918"/>
      <c r="I49" s="918"/>
      <c r="J49" s="918"/>
      <c r="K49" s="918"/>
      <c r="L49" s="918"/>
      <c r="M49" s="918"/>
      <c r="N49" s="918"/>
      <c r="O49" s="918"/>
      <c r="P49" s="918"/>
      <c r="Q49" s="919"/>
      <c r="R49" s="920" t="s">
        <v>211</v>
      </c>
      <c r="S49" s="921"/>
      <c r="T49" s="921"/>
      <c r="U49" s="921"/>
      <c r="V49" s="102"/>
      <c r="W49" s="102" t="s">
        <v>187</v>
      </c>
      <c r="X49" s="102"/>
      <c r="Y49" s="102"/>
      <c r="Z49" s="102" t="s">
        <v>188</v>
      </c>
      <c r="AA49" s="102"/>
      <c r="AB49" s="102"/>
      <c r="AC49" s="102" t="s">
        <v>185</v>
      </c>
      <c r="AD49" s="102"/>
      <c r="AE49" s="102"/>
      <c r="AF49" s="102" t="s">
        <v>205</v>
      </c>
      <c r="AG49" s="102"/>
      <c r="AH49" s="102"/>
      <c r="AI49" s="102" t="s">
        <v>187</v>
      </c>
      <c r="AJ49" s="102"/>
      <c r="AK49" s="102"/>
      <c r="AL49" s="102" t="s">
        <v>188</v>
      </c>
      <c r="AM49" s="102"/>
      <c r="AN49" s="102"/>
      <c r="AO49" s="102" t="s">
        <v>185</v>
      </c>
      <c r="AP49" s="102"/>
      <c r="AQ49" s="102"/>
      <c r="AR49" s="102" t="s">
        <v>186</v>
      </c>
      <c r="AS49" s="102"/>
      <c r="AT49" s="102"/>
      <c r="AU49" s="102" t="s">
        <v>187</v>
      </c>
      <c r="AV49" s="102"/>
      <c r="AW49" s="89"/>
      <c r="AX49" s="89"/>
      <c r="AY49" s="89"/>
      <c r="AZ49" s="89"/>
      <c r="BA49" s="57"/>
      <c r="BB49" s="798" t="s">
        <v>211</v>
      </c>
      <c r="BC49" s="799"/>
      <c r="BH49" s="799" t="s">
        <v>206</v>
      </c>
      <c r="BI49" s="799"/>
      <c r="BJ49" s="799"/>
      <c r="BK49" s="799"/>
      <c r="BL49" s="799"/>
      <c r="BM49" s="842"/>
      <c r="BN49" s="923" t="s">
        <v>211</v>
      </c>
      <c r="BO49" s="923"/>
      <c r="BP49" s="923"/>
      <c r="BQ49" s="923"/>
      <c r="BR49" s="101"/>
      <c r="BS49" s="101" t="s">
        <v>188</v>
      </c>
      <c r="BT49" s="101"/>
      <c r="BU49" s="101"/>
      <c r="BV49" s="101" t="s">
        <v>185</v>
      </c>
      <c r="BW49" s="101"/>
      <c r="BX49" s="101"/>
      <c r="BY49" s="101" t="s">
        <v>205</v>
      </c>
      <c r="BZ49" s="101"/>
      <c r="CA49" s="101"/>
      <c r="CB49" s="101" t="s">
        <v>187</v>
      </c>
      <c r="CC49" s="101"/>
      <c r="CD49" s="101"/>
      <c r="CE49" s="101" t="s">
        <v>188</v>
      </c>
      <c r="CF49" s="101"/>
      <c r="CG49" s="101"/>
      <c r="CH49" s="101" t="s">
        <v>185</v>
      </c>
      <c r="CI49" s="101"/>
      <c r="CJ49" s="101"/>
      <c r="CK49" s="101" t="s">
        <v>186</v>
      </c>
      <c r="CL49" s="101"/>
      <c r="CM49" s="101"/>
      <c r="CN49" s="101" t="s">
        <v>187</v>
      </c>
      <c r="CO49" s="101"/>
      <c r="CP49" s="101"/>
      <c r="CQ49" s="101" t="s">
        <v>188</v>
      </c>
      <c r="CR49" s="101"/>
      <c r="CS49" s="101"/>
      <c r="CT49" s="101" t="s">
        <v>185</v>
      </c>
      <c r="CU49" s="101"/>
      <c r="CV49" s="101"/>
      <c r="CW49" s="101" t="s">
        <v>207</v>
      </c>
      <c r="CX49" s="101"/>
      <c r="DC49" s="57"/>
      <c r="DD49" s="928"/>
      <c r="DE49" s="929"/>
      <c r="DF49" s="929"/>
      <c r="DG49" s="929"/>
    </row>
    <row r="50" spans="4:111" ht="8.25" customHeight="1">
      <c r="D50" s="715"/>
      <c r="E50" s="716"/>
      <c r="F50" s="717"/>
      <c r="G50" s="721"/>
      <c r="H50" s="722"/>
      <c r="I50" s="722"/>
      <c r="J50" s="722"/>
      <c r="K50" s="722"/>
      <c r="L50" s="722"/>
      <c r="M50" s="722"/>
      <c r="N50" s="722"/>
      <c r="O50" s="722"/>
      <c r="P50" s="722"/>
      <c r="Q50" s="723"/>
      <c r="R50" s="922"/>
      <c r="S50" s="923"/>
      <c r="T50" s="923"/>
      <c r="U50" s="923"/>
      <c r="V50" s="915"/>
      <c r="W50" s="916"/>
      <c r="X50" s="916"/>
      <c r="Y50" s="748"/>
      <c r="Z50" s="748"/>
      <c r="AA50" s="748"/>
      <c r="AB50" s="748"/>
      <c r="AC50" s="748"/>
      <c r="AD50" s="748"/>
      <c r="AE50" s="748">
        <v>1</v>
      </c>
      <c r="AF50" s="748"/>
      <c r="AG50" s="748"/>
      <c r="AH50" s="748">
        <v>0</v>
      </c>
      <c r="AI50" s="748"/>
      <c r="AJ50" s="748"/>
      <c r="AK50" s="748">
        <v>5</v>
      </c>
      <c r="AL50" s="748"/>
      <c r="AM50" s="748"/>
      <c r="AN50" s="908">
        <v>0</v>
      </c>
      <c r="AO50" s="909"/>
      <c r="AP50" s="948"/>
      <c r="AQ50" s="748">
        <v>0</v>
      </c>
      <c r="AR50" s="748"/>
      <c r="AS50" s="748"/>
      <c r="AT50" s="748">
        <v>0</v>
      </c>
      <c r="AU50" s="748"/>
      <c r="AV50" s="907"/>
      <c r="AW50" s="727"/>
      <c r="AX50" s="884"/>
      <c r="BA50" s="66"/>
      <c r="BB50" s="885"/>
      <c r="BC50" s="884"/>
      <c r="BH50" s="884"/>
      <c r="BI50" s="884"/>
      <c r="BJ50" s="884"/>
      <c r="BK50" s="884"/>
      <c r="BL50" s="884"/>
      <c r="BM50" s="926"/>
      <c r="BN50" s="923"/>
      <c r="BO50" s="923"/>
      <c r="BP50" s="923"/>
      <c r="BQ50" s="923"/>
      <c r="BR50" s="915">
        <f>BR45</f>
        <v>0</v>
      </c>
      <c r="BS50" s="916"/>
      <c r="BT50" s="916"/>
      <c r="BU50" s="748"/>
      <c r="BV50" s="748"/>
      <c r="BW50" s="748"/>
      <c r="BX50" s="927"/>
      <c r="BY50" s="748"/>
      <c r="BZ50" s="748"/>
      <c r="CA50" s="748"/>
      <c r="CB50" s="748"/>
      <c r="CC50" s="748"/>
      <c r="CD50" s="748">
        <v>1</v>
      </c>
      <c r="CE50" s="748"/>
      <c r="CF50" s="748"/>
      <c r="CG50" s="748">
        <v>5</v>
      </c>
      <c r="CH50" s="748"/>
      <c r="CI50" s="748"/>
      <c r="CJ50" s="748">
        <v>7</v>
      </c>
      <c r="CK50" s="748"/>
      <c r="CL50" s="748"/>
      <c r="CM50" s="748">
        <v>5</v>
      </c>
      <c r="CN50" s="748"/>
      <c r="CO50" s="748"/>
      <c r="CP50" s="748">
        <v>0</v>
      </c>
      <c r="CQ50" s="748"/>
      <c r="CR50" s="748"/>
      <c r="CS50" s="748">
        <v>0</v>
      </c>
      <c r="CT50" s="748"/>
      <c r="CU50" s="748"/>
      <c r="CV50" s="748">
        <v>0</v>
      </c>
      <c r="CW50" s="748"/>
      <c r="CX50" s="907"/>
      <c r="CY50" s="825"/>
      <c r="CZ50" s="884"/>
      <c r="DC50" s="66"/>
      <c r="DD50" s="928"/>
      <c r="DE50" s="929"/>
      <c r="DF50" s="929"/>
      <c r="DG50" s="929"/>
    </row>
    <row r="51" spans="4:111" ht="8.25" customHeight="1">
      <c r="D51" s="715"/>
      <c r="E51" s="716"/>
      <c r="F51" s="717"/>
      <c r="G51" s="721"/>
      <c r="H51" s="722"/>
      <c r="I51" s="722"/>
      <c r="J51" s="722"/>
      <c r="K51" s="722"/>
      <c r="L51" s="722"/>
      <c r="M51" s="722"/>
      <c r="N51" s="722"/>
      <c r="O51" s="722"/>
      <c r="P51" s="722"/>
      <c r="Q51" s="723"/>
      <c r="R51" s="922"/>
      <c r="S51" s="923"/>
      <c r="T51" s="923"/>
      <c r="U51" s="923"/>
      <c r="V51" s="915"/>
      <c r="W51" s="916"/>
      <c r="X51" s="916"/>
      <c r="Y51" s="748"/>
      <c r="Z51" s="748"/>
      <c r="AA51" s="748"/>
      <c r="AB51" s="748"/>
      <c r="AC51" s="748"/>
      <c r="AD51" s="748"/>
      <c r="AE51" s="748"/>
      <c r="AF51" s="748"/>
      <c r="AG51" s="748"/>
      <c r="AH51" s="748"/>
      <c r="AI51" s="748"/>
      <c r="AJ51" s="748"/>
      <c r="AK51" s="748"/>
      <c r="AL51" s="748"/>
      <c r="AM51" s="748"/>
      <c r="AN51" s="911"/>
      <c r="AO51" s="870"/>
      <c r="AP51" s="949"/>
      <c r="AQ51" s="748"/>
      <c r="AR51" s="748"/>
      <c r="AS51" s="748"/>
      <c r="AT51" s="748"/>
      <c r="AU51" s="748"/>
      <c r="AV51" s="907"/>
      <c r="AW51" s="884"/>
      <c r="AX51" s="884"/>
      <c r="BB51" s="942"/>
      <c r="BC51" s="943"/>
      <c r="BD51" s="943"/>
      <c r="BE51" s="943"/>
      <c r="BF51" s="943"/>
      <c r="BG51" s="943"/>
      <c r="BH51" s="943"/>
      <c r="BI51" s="943"/>
      <c r="BJ51" s="943"/>
      <c r="BK51" s="943"/>
      <c r="BL51" s="943"/>
      <c r="BM51" s="944"/>
      <c r="BN51" s="923"/>
      <c r="BO51" s="923"/>
      <c r="BP51" s="923"/>
      <c r="BQ51" s="923"/>
      <c r="BR51" s="915"/>
      <c r="BS51" s="916"/>
      <c r="BT51" s="916"/>
      <c r="BU51" s="748"/>
      <c r="BV51" s="748"/>
      <c r="BW51" s="748"/>
      <c r="BX51" s="927"/>
      <c r="BY51" s="748"/>
      <c r="BZ51" s="748"/>
      <c r="CA51" s="748"/>
      <c r="CB51" s="748"/>
      <c r="CC51" s="748"/>
      <c r="CD51" s="748"/>
      <c r="CE51" s="748"/>
      <c r="CF51" s="748"/>
      <c r="CG51" s="748"/>
      <c r="CH51" s="748"/>
      <c r="CI51" s="748"/>
      <c r="CJ51" s="748"/>
      <c r="CK51" s="748"/>
      <c r="CL51" s="748"/>
      <c r="CM51" s="748"/>
      <c r="CN51" s="748"/>
      <c r="CO51" s="748"/>
      <c r="CP51" s="748"/>
      <c r="CQ51" s="748"/>
      <c r="CR51" s="748"/>
      <c r="CS51" s="748"/>
      <c r="CT51" s="748"/>
      <c r="CU51" s="748"/>
      <c r="CV51" s="748"/>
      <c r="CW51" s="748"/>
      <c r="CX51" s="907"/>
      <c r="CY51" s="885"/>
      <c r="CZ51" s="884"/>
      <c r="DC51" s="66"/>
      <c r="DD51" s="928"/>
      <c r="DE51" s="929"/>
      <c r="DF51" s="929"/>
      <c r="DG51" s="929"/>
    </row>
    <row r="52" spans="4:111" ht="8.25" customHeight="1">
      <c r="D52" s="715"/>
      <c r="E52" s="716"/>
      <c r="F52" s="717"/>
      <c r="G52" s="721"/>
      <c r="H52" s="722"/>
      <c r="I52" s="722"/>
      <c r="J52" s="722"/>
      <c r="K52" s="722"/>
      <c r="L52" s="722"/>
      <c r="M52" s="722"/>
      <c r="N52" s="722"/>
      <c r="O52" s="722"/>
      <c r="P52" s="722"/>
      <c r="Q52" s="723"/>
      <c r="R52" s="922"/>
      <c r="S52" s="923"/>
      <c r="T52" s="923"/>
      <c r="U52" s="923"/>
      <c r="V52" s="915"/>
      <c r="W52" s="916"/>
      <c r="X52" s="916"/>
      <c r="Y52" s="748"/>
      <c r="Z52" s="748"/>
      <c r="AA52" s="748"/>
      <c r="AB52" s="748"/>
      <c r="AC52" s="748"/>
      <c r="AD52" s="748"/>
      <c r="AE52" s="748"/>
      <c r="AF52" s="748"/>
      <c r="AG52" s="748"/>
      <c r="AH52" s="748"/>
      <c r="AI52" s="748"/>
      <c r="AJ52" s="748"/>
      <c r="AK52" s="748"/>
      <c r="AL52" s="748"/>
      <c r="AM52" s="748"/>
      <c r="AN52" s="912"/>
      <c r="AO52" s="913"/>
      <c r="AP52" s="950"/>
      <c r="AQ52" s="748"/>
      <c r="AR52" s="748"/>
      <c r="AS52" s="748"/>
      <c r="AT52" s="748"/>
      <c r="AU52" s="748"/>
      <c r="AV52" s="907"/>
      <c r="AW52" s="884"/>
      <c r="AX52" s="884"/>
      <c r="AY52" s="781" t="s">
        <v>208</v>
      </c>
      <c r="AZ52" s="781"/>
      <c r="BA52" s="781"/>
      <c r="BB52" s="942"/>
      <c r="BC52" s="943"/>
      <c r="BD52" s="943"/>
      <c r="BE52" s="943"/>
      <c r="BF52" s="943"/>
      <c r="BG52" s="943"/>
      <c r="BH52" s="943"/>
      <c r="BI52" s="943"/>
      <c r="BJ52" s="943"/>
      <c r="BK52" s="943"/>
      <c r="BL52" s="943"/>
      <c r="BM52" s="944"/>
      <c r="BN52" s="923"/>
      <c r="BO52" s="923"/>
      <c r="BP52" s="923"/>
      <c r="BQ52" s="923"/>
      <c r="BR52" s="915"/>
      <c r="BS52" s="916"/>
      <c r="BT52" s="916"/>
      <c r="BU52" s="748"/>
      <c r="BV52" s="748"/>
      <c r="BW52" s="748"/>
      <c r="BX52" s="927"/>
      <c r="BY52" s="748"/>
      <c r="BZ52" s="748"/>
      <c r="CA52" s="748"/>
      <c r="CB52" s="748"/>
      <c r="CC52" s="748"/>
      <c r="CD52" s="748"/>
      <c r="CE52" s="748"/>
      <c r="CF52" s="748"/>
      <c r="CG52" s="748"/>
      <c r="CH52" s="748"/>
      <c r="CI52" s="748"/>
      <c r="CJ52" s="748"/>
      <c r="CK52" s="748"/>
      <c r="CL52" s="748"/>
      <c r="CM52" s="748"/>
      <c r="CN52" s="748"/>
      <c r="CO52" s="748"/>
      <c r="CP52" s="748"/>
      <c r="CQ52" s="748"/>
      <c r="CR52" s="748"/>
      <c r="CS52" s="748"/>
      <c r="CT52" s="748"/>
      <c r="CU52" s="748"/>
      <c r="CV52" s="748"/>
      <c r="CW52" s="748"/>
      <c r="CX52" s="907"/>
      <c r="CY52" s="885"/>
      <c r="CZ52" s="884"/>
      <c r="DA52" s="884" t="s">
        <v>207</v>
      </c>
      <c r="DB52" s="884"/>
      <c r="DC52" s="66"/>
      <c r="DD52" s="928"/>
      <c r="DE52" s="929"/>
      <c r="DF52" s="929"/>
      <c r="DG52" s="929"/>
    </row>
    <row r="53" spans="4:111" ht="8.25" customHeight="1">
      <c r="D53" s="715"/>
      <c r="E53" s="716"/>
      <c r="F53" s="717"/>
      <c r="G53" s="724"/>
      <c r="H53" s="725"/>
      <c r="I53" s="725"/>
      <c r="J53" s="725"/>
      <c r="K53" s="725"/>
      <c r="L53" s="725"/>
      <c r="M53" s="725"/>
      <c r="N53" s="725"/>
      <c r="O53" s="725"/>
      <c r="P53" s="725"/>
      <c r="Q53" s="726"/>
      <c r="R53" s="924"/>
      <c r="S53" s="925"/>
      <c r="T53" s="925"/>
      <c r="U53" s="925"/>
      <c r="V53" s="100"/>
      <c r="W53" s="100"/>
      <c r="X53" s="100"/>
      <c r="Y53" s="100"/>
      <c r="Z53" s="100"/>
      <c r="AA53" s="100"/>
      <c r="AB53" s="100"/>
      <c r="AC53" s="100"/>
      <c r="AD53" s="940" t="s">
        <v>209</v>
      </c>
      <c r="AE53" s="940"/>
      <c r="AF53" s="100"/>
      <c r="AG53" s="100"/>
      <c r="AH53" s="100"/>
      <c r="AI53" s="100"/>
      <c r="AJ53" s="100"/>
      <c r="AK53" s="100"/>
      <c r="AL53" s="100"/>
      <c r="AM53" s="940" t="s">
        <v>209</v>
      </c>
      <c r="AN53" s="940"/>
      <c r="AO53" s="100"/>
      <c r="AP53" s="100"/>
      <c r="AQ53" s="100"/>
      <c r="AR53" s="100"/>
      <c r="AS53" s="100"/>
      <c r="AT53" s="100"/>
      <c r="AU53" s="100"/>
      <c r="AV53" s="100"/>
      <c r="AW53" s="100"/>
      <c r="AX53" s="100"/>
      <c r="AY53" s="941"/>
      <c r="AZ53" s="941"/>
      <c r="BA53" s="941"/>
      <c r="BB53" s="945"/>
      <c r="BC53" s="946"/>
      <c r="BD53" s="946"/>
      <c r="BE53" s="946"/>
      <c r="BF53" s="946"/>
      <c r="BG53" s="946"/>
      <c r="BH53" s="946"/>
      <c r="BI53" s="946"/>
      <c r="BJ53" s="946"/>
      <c r="BK53" s="946"/>
      <c r="BL53" s="946"/>
      <c r="BM53" s="947"/>
      <c r="BN53" s="925"/>
      <c r="BO53" s="925"/>
      <c r="BP53" s="925"/>
      <c r="BQ53" s="925"/>
      <c r="BR53" s="103"/>
      <c r="BS53" s="103"/>
      <c r="BT53" s="103"/>
      <c r="BU53" s="103"/>
      <c r="BV53" s="103"/>
      <c r="BW53" s="940" t="s">
        <v>209</v>
      </c>
      <c r="BX53" s="940"/>
      <c r="BY53" s="100"/>
      <c r="BZ53" s="100"/>
      <c r="CA53" s="100"/>
      <c r="CB53" s="100"/>
      <c r="CC53" s="100"/>
      <c r="CD53" s="100"/>
      <c r="CE53" s="100"/>
      <c r="CF53" s="940" t="s">
        <v>209</v>
      </c>
      <c r="CG53" s="940"/>
      <c r="CH53" s="100"/>
      <c r="CI53" s="100"/>
      <c r="CJ53" s="100"/>
      <c r="CK53" s="100"/>
      <c r="CL53" s="100"/>
      <c r="CM53" s="100"/>
      <c r="CN53" s="100"/>
      <c r="CO53" s="940" t="s">
        <v>209</v>
      </c>
      <c r="CP53" s="940"/>
      <c r="CQ53" s="100"/>
      <c r="CR53" s="100"/>
      <c r="CS53" s="100"/>
      <c r="CT53" s="100"/>
      <c r="CU53" s="100"/>
      <c r="CV53" s="100"/>
      <c r="CW53" s="100"/>
      <c r="CX53" s="100"/>
      <c r="CY53" s="100"/>
      <c r="CZ53" s="100"/>
      <c r="DA53" s="844"/>
      <c r="DB53" s="844"/>
      <c r="DC53" s="60"/>
      <c r="DD53" s="928"/>
      <c r="DE53" s="929"/>
      <c r="DF53" s="929"/>
      <c r="DG53" s="929"/>
    </row>
    <row r="54" spans="4:111" ht="8.25" customHeight="1">
      <c r="D54" s="715"/>
      <c r="E54" s="716"/>
      <c r="F54" s="717"/>
      <c r="G54" s="917" t="s">
        <v>369</v>
      </c>
      <c r="H54" s="918"/>
      <c r="I54" s="918"/>
      <c r="J54" s="918"/>
      <c r="K54" s="918"/>
      <c r="L54" s="918"/>
      <c r="M54" s="918"/>
      <c r="N54" s="918"/>
      <c r="O54" s="918"/>
      <c r="P54" s="918"/>
      <c r="Q54" s="919"/>
      <c r="R54" s="951" t="s">
        <v>377</v>
      </c>
      <c r="S54" s="952"/>
      <c r="T54" s="952"/>
      <c r="U54" s="952"/>
      <c r="V54" s="102"/>
      <c r="W54" s="102" t="s">
        <v>187</v>
      </c>
      <c r="X54" s="102"/>
      <c r="Y54" s="102"/>
      <c r="Z54" s="102" t="s">
        <v>188</v>
      </c>
      <c r="AA54" s="102"/>
      <c r="AB54" s="102"/>
      <c r="AC54" s="102" t="s">
        <v>185</v>
      </c>
      <c r="AD54" s="102"/>
      <c r="AE54" s="102"/>
      <c r="AF54" s="102" t="s">
        <v>205</v>
      </c>
      <c r="AG54" s="102"/>
      <c r="AH54" s="102"/>
      <c r="AI54" s="102" t="s">
        <v>187</v>
      </c>
      <c r="AJ54" s="102"/>
      <c r="AK54" s="102"/>
      <c r="AL54" s="102" t="s">
        <v>188</v>
      </c>
      <c r="AM54" s="102"/>
      <c r="AN54" s="102"/>
      <c r="AO54" s="102" t="s">
        <v>185</v>
      </c>
      <c r="AP54" s="102"/>
      <c r="AQ54" s="102"/>
      <c r="AR54" s="102" t="s">
        <v>186</v>
      </c>
      <c r="AS54" s="102"/>
      <c r="AT54" s="102"/>
      <c r="AU54" s="102" t="s">
        <v>187</v>
      </c>
      <c r="AV54" s="102"/>
      <c r="AW54" s="89"/>
      <c r="AX54" s="89"/>
      <c r="AY54" s="89"/>
      <c r="AZ54" s="89"/>
      <c r="BA54" s="57"/>
      <c r="BB54" s="798" t="s">
        <v>213</v>
      </c>
      <c r="BC54" s="799"/>
      <c r="BH54" s="799" t="s">
        <v>206</v>
      </c>
      <c r="BI54" s="799"/>
      <c r="BJ54" s="799"/>
      <c r="BK54" s="799"/>
      <c r="BL54" s="799"/>
      <c r="BM54" s="842"/>
      <c r="BN54" s="955" t="s">
        <v>213</v>
      </c>
      <c r="BO54" s="952"/>
      <c r="BP54" s="952"/>
      <c r="BQ54" s="952"/>
      <c r="BR54" s="101"/>
      <c r="BS54" s="101" t="s">
        <v>188</v>
      </c>
      <c r="BT54" s="101"/>
      <c r="BU54" s="101"/>
      <c r="BV54" s="101" t="s">
        <v>185</v>
      </c>
      <c r="BW54" s="101"/>
      <c r="BX54" s="101"/>
      <c r="BY54" s="101" t="s">
        <v>205</v>
      </c>
      <c r="BZ54" s="101"/>
      <c r="CA54" s="101"/>
      <c r="CB54" s="101" t="s">
        <v>187</v>
      </c>
      <c r="CC54" s="101"/>
      <c r="CD54" s="101"/>
      <c r="CE54" s="101" t="s">
        <v>188</v>
      </c>
      <c r="CF54" s="101"/>
      <c r="CG54" s="101"/>
      <c r="CH54" s="101" t="s">
        <v>185</v>
      </c>
      <c r="CI54" s="101"/>
      <c r="CJ54" s="101"/>
      <c r="CK54" s="101" t="s">
        <v>186</v>
      </c>
      <c r="CL54" s="101"/>
      <c r="CM54" s="101"/>
      <c r="CN54" s="101" t="s">
        <v>187</v>
      </c>
      <c r="CO54" s="101"/>
      <c r="CP54" s="101"/>
      <c r="CQ54" s="101" t="s">
        <v>188</v>
      </c>
      <c r="CR54" s="101"/>
      <c r="CS54" s="101"/>
      <c r="CT54" s="101" t="s">
        <v>185</v>
      </c>
      <c r="CU54" s="101"/>
      <c r="CV54" s="101"/>
      <c r="CW54" s="101" t="s">
        <v>207</v>
      </c>
      <c r="CX54" s="101"/>
      <c r="CY54" s="89"/>
      <c r="CZ54" s="89"/>
      <c r="DA54" s="89"/>
      <c r="DB54" s="89"/>
      <c r="DC54" s="57"/>
      <c r="DF54" s="929"/>
      <c r="DG54" s="929"/>
    </row>
    <row r="55" spans="4:111" ht="8.25" customHeight="1">
      <c r="D55" s="715"/>
      <c r="E55" s="716"/>
      <c r="F55" s="717"/>
      <c r="G55" s="721"/>
      <c r="H55" s="722"/>
      <c r="I55" s="722"/>
      <c r="J55" s="722"/>
      <c r="K55" s="722"/>
      <c r="L55" s="722"/>
      <c r="M55" s="722"/>
      <c r="N55" s="722"/>
      <c r="O55" s="722"/>
      <c r="P55" s="722"/>
      <c r="Q55" s="723"/>
      <c r="R55" s="953"/>
      <c r="S55" s="954"/>
      <c r="T55" s="954"/>
      <c r="U55" s="954"/>
      <c r="V55" s="915" t="s">
        <v>50</v>
      </c>
      <c r="W55" s="916"/>
      <c r="X55" s="916"/>
      <c r="Y55" s="748" t="s">
        <v>50</v>
      </c>
      <c r="Z55" s="748"/>
      <c r="AA55" s="748"/>
      <c r="AB55" s="748" t="s">
        <v>50</v>
      </c>
      <c r="AC55" s="748"/>
      <c r="AD55" s="748"/>
      <c r="AE55" s="748" t="s">
        <v>50</v>
      </c>
      <c r="AF55" s="748"/>
      <c r="AG55" s="748"/>
      <c r="AH55" s="748" t="s">
        <v>50</v>
      </c>
      <c r="AI55" s="748"/>
      <c r="AJ55" s="748"/>
      <c r="AK55" s="748" t="s">
        <v>50</v>
      </c>
      <c r="AL55" s="748"/>
      <c r="AM55" s="748"/>
      <c r="AN55" s="748" t="s">
        <v>50</v>
      </c>
      <c r="AO55" s="748"/>
      <c r="AP55" s="748"/>
      <c r="AQ55" s="748" t="s">
        <v>50</v>
      </c>
      <c r="AR55" s="748"/>
      <c r="AS55" s="748"/>
      <c r="AT55" s="748" t="s">
        <v>50</v>
      </c>
      <c r="AU55" s="748"/>
      <c r="AV55" s="907"/>
      <c r="AW55" s="825"/>
      <c r="AX55" s="884"/>
      <c r="BA55" s="66"/>
      <c r="BB55" s="885"/>
      <c r="BC55" s="884"/>
      <c r="BH55" s="884"/>
      <c r="BI55" s="884"/>
      <c r="BJ55" s="884"/>
      <c r="BK55" s="884"/>
      <c r="BL55" s="884"/>
      <c r="BM55" s="926"/>
      <c r="BN55" s="956"/>
      <c r="BO55" s="954"/>
      <c r="BP55" s="954"/>
      <c r="BQ55" s="954"/>
      <c r="BR55" s="915" t="s">
        <v>50</v>
      </c>
      <c r="BS55" s="916"/>
      <c r="BT55" s="916"/>
      <c r="BU55" s="748" t="s">
        <v>50</v>
      </c>
      <c r="BV55" s="748"/>
      <c r="BW55" s="748"/>
      <c r="BX55" s="927" t="s">
        <v>50</v>
      </c>
      <c r="BY55" s="748"/>
      <c r="BZ55" s="748"/>
      <c r="CA55" s="748" t="s">
        <v>50</v>
      </c>
      <c r="CB55" s="748"/>
      <c r="CC55" s="748"/>
      <c r="CD55" s="748" t="s">
        <v>50</v>
      </c>
      <c r="CE55" s="748"/>
      <c r="CF55" s="748"/>
      <c r="CG55" s="748" t="s">
        <v>50</v>
      </c>
      <c r="CH55" s="748"/>
      <c r="CI55" s="748"/>
      <c r="CJ55" s="748" t="s">
        <v>50</v>
      </c>
      <c r="CK55" s="748"/>
      <c r="CL55" s="748"/>
      <c r="CM55" s="748" t="s">
        <v>50</v>
      </c>
      <c r="CN55" s="748"/>
      <c r="CO55" s="748"/>
      <c r="CP55" s="748" t="s">
        <v>50</v>
      </c>
      <c r="CQ55" s="748"/>
      <c r="CR55" s="748"/>
      <c r="CS55" s="748" t="s">
        <v>50</v>
      </c>
      <c r="CT55" s="748"/>
      <c r="CU55" s="748"/>
      <c r="CV55" s="748" t="s">
        <v>50</v>
      </c>
      <c r="CW55" s="748"/>
      <c r="CX55" s="907"/>
      <c r="CY55" s="825"/>
      <c r="CZ55" s="884"/>
      <c r="DC55" s="66"/>
      <c r="DF55" s="929"/>
      <c r="DG55" s="929"/>
    </row>
    <row r="56" spans="4:111" ht="8.25" customHeight="1">
      <c r="D56" s="715"/>
      <c r="E56" s="716"/>
      <c r="F56" s="717"/>
      <c r="G56" s="721"/>
      <c r="H56" s="722"/>
      <c r="I56" s="722"/>
      <c r="J56" s="722"/>
      <c r="K56" s="722"/>
      <c r="L56" s="722"/>
      <c r="M56" s="722"/>
      <c r="N56" s="722"/>
      <c r="O56" s="722"/>
      <c r="P56" s="722"/>
      <c r="Q56" s="723"/>
      <c r="R56" s="953"/>
      <c r="S56" s="954"/>
      <c r="T56" s="954"/>
      <c r="U56" s="954"/>
      <c r="V56" s="915"/>
      <c r="W56" s="916"/>
      <c r="X56" s="916"/>
      <c r="Y56" s="748"/>
      <c r="Z56" s="748"/>
      <c r="AA56" s="748"/>
      <c r="AB56" s="748"/>
      <c r="AC56" s="748"/>
      <c r="AD56" s="748"/>
      <c r="AE56" s="748"/>
      <c r="AF56" s="748"/>
      <c r="AG56" s="748"/>
      <c r="AH56" s="748"/>
      <c r="AI56" s="748"/>
      <c r="AJ56" s="748"/>
      <c r="AK56" s="748"/>
      <c r="AL56" s="748"/>
      <c r="AM56" s="748"/>
      <c r="AN56" s="748"/>
      <c r="AO56" s="748"/>
      <c r="AP56" s="748"/>
      <c r="AQ56" s="748"/>
      <c r="AR56" s="748"/>
      <c r="AS56" s="748"/>
      <c r="AT56" s="748"/>
      <c r="AU56" s="748"/>
      <c r="AV56" s="907"/>
      <c r="AW56" s="885"/>
      <c r="AX56" s="884"/>
      <c r="BB56" s="957" t="s">
        <v>212</v>
      </c>
      <c r="BC56" s="958"/>
      <c r="BD56" s="958"/>
      <c r="BE56" s="958"/>
      <c r="BF56" s="958"/>
      <c r="BG56" s="958"/>
      <c r="BH56" s="958"/>
      <c r="BI56" s="958"/>
      <c r="BJ56" s="958"/>
      <c r="BK56" s="958"/>
      <c r="BL56" s="958"/>
      <c r="BM56" s="959"/>
      <c r="BN56" s="954"/>
      <c r="BO56" s="954"/>
      <c r="BP56" s="954"/>
      <c r="BQ56" s="954"/>
      <c r="BR56" s="915"/>
      <c r="BS56" s="916"/>
      <c r="BT56" s="916"/>
      <c r="BU56" s="748"/>
      <c r="BV56" s="748"/>
      <c r="BW56" s="748"/>
      <c r="BX56" s="927"/>
      <c r="BY56" s="748"/>
      <c r="BZ56" s="748"/>
      <c r="CA56" s="748"/>
      <c r="CB56" s="748"/>
      <c r="CC56" s="748"/>
      <c r="CD56" s="748"/>
      <c r="CE56" s="748"/>
      <c r="CF56" s="748"/>
      <c r="CG56" s="748"/>
      <c r="CH56" s="748"/>
      <c r="CI56" s="748"/>
      <c r="CJ56" s="748"/>
      <c r="CK56" s="748"/>
      <c r="CL56" s="748"/>
      <c r="CM56" s="748"/>
      <c r="CN56" s="748"/>
      <c r="CO56" s="748"/>
      <c r="CP56" s="748"/>
      <c r="CQ56" s="748"/>
      <c r="CR56" s="748"/>
      <c r="CS56" s="748"/>
      <c r="CT56" s="748"/>
      <c r="CU56" s="748"/>
      <c r="CV56" s="748"/>
      <c r="CW56" s="748"/>
      <c r="CX56" s="907"/>
      <c r="CY56" s="885"/>
      <c r="CZ56" s="884"/>
      <c r="DC56" s="66"/>
      <c r="DF56" s="929"/>
      <c r="DG56" s="929"/>
    </row>
    <row r="57" spans="4:111" ht="8.25" customHeight="1">
      <c r="D57" s="715"/>
      <c r="E57" s="716"/>
      <c r="F57" s="717"/>
      <c r="G57" s="721"/>
      <c r="H57" s="722"/>
      <c r="I57" s="722"/>
      <c r="J57" s="722"/>
      <c r="K57" s="722"/>
      <c r="L57" s="722"/>
      <c r="M57" s="722"/>
      <c r="N57" s="722"/>
      <c r="O57" s="722"/>
      <c r="P57" s="722"/>
      <c r="Q57" s="723"/>
      <c r="R57" s="953"/>
      <c r="S57" s="954"/>
      <c r="T57" s="954"/>
      <c r="U57" s="954"/>
      <c r="V57" s="915"/>
      <c r="W57" s="916"/>
      <c r="X57" s="916"/>
      <c r="Y57" s="748"/>
      <c r="Z57" s="748"/>
      <c r="AA57" s="748"/>
      <c r="AB57" s="748"/>
      <c r="AC57" s="748"/>
      <c r="AD57" s="748"/>
      <c r="AE57" s="748"/>
      <c r="AF57" s="748"/>
      <c r="AG57" s="748"/>
      <c r="AH57" s="748"/>
      <c r="AI57" s="748"/>
      <c r="AJ57" s="748"/>
      <c r="AK57" s="748"/>
      <c r="AL57" s="748"/>
      <c r="AM57" s="748"/>
      <c r="AN57" s="748"/>
      <c r="AO57" s="748"/>
      <c r="AP57" s="748"/>
      <c r="AQ57" s="748"/>
      <c r="AR57" s="748"/>
      <c r="AS57" s="748"/>
      <c r="AT57" s="748"/>
      <c r="AU57" s="748"/>
      <c r="AV57" s="907"/>
      <c r="AW57" s="885"/>
      <c r="AX57" s="884"/>
      <c r="AY57" s="781" t="s">
        <v>208</v>
      </c>
      <c r="AZ57" s="781"/>
      <c r="BA57" s="781"/>
      <c r="BB57" s="957"/>
      <c r="BC57" s="958"/>
      <c r="BD57" s="958"/>
      <c r="BE57" s="958"/>
      <c r="BF57" s="958"/>
      <c r="BG57" s="958"/>
      <c r="BH57" s="958"/>
      <c r="BI57" s="958"/>
      <c r="BJ57" s="958"/>
      <c r="BK57" s="958"/>
      <c r="BL57" s="958"/>
      <c r="BM57" s="959"/>
      <c r="BN57" s="954"/>
      <c r="BO57" s="954"/>
      <c r="BP57" s="954"/>
      <c r="BQ57" s="954"/>
      <c r="BR57" s="915"/>
      <c r="BS57" s="916"/>
      <c r="BT57" s="916"/>
      <c r="BU57" s="748"/>
      <c r="BV57" s="748"/>
      <c r="BW57" s="748"/>
      <c r="BX57" s="927"/>
      <c r="BY57" s="748"/>
      <c r="BZ57" s="748"/>
      <c r="CA57" s="748"/>
      <c r="CB57" s="748"/>
      <c r="CC57" s="748"/>
      <c r="CD57" s="748"/>
      <c r="CE57" s="748"/>
      <c r="CF57" s="748"/>
      <c r="CG57" s="748"/>
      <c r="CH57" s="748"/>
      <c r="CI57" s="748"/>
      <c r="CJ57" s="748"/>
      <c r="CK57" s="748"/>
      <c r="CL57" s="748"/>
      <c r="CM57" s="748"/>
      <c r="CN57" s="748"/>
      <c r="CO57" s="748"/>
      <c r="CP57" s="748"/>
      <c r="CQ57" s="748"/>
      <c r="CR57" s="748"/>
      <c r="CS57" s="748"/>
      <c r="CT57" s="748"/>
      <c r="CU57" s="748"/>
      <c r="CV57" s="748"/>
      <c r="CW57" s="748"/>
      <c r="CX57" s="907"/>
      <c r="CY57" s="885"/>
      <c r="CZ57" s="884"/>
      <c r="DA57" s="884" t="s">
        <v>207</v>
      </c>
      <c r="DB57" s="884"/>
      <c r="DC57" s="66"/>
      <c r="DF57" s="929"/>
      <c r="DG57" s="929"/>
    </row>
    <row r="58" spans="4:111" ht="8.25" customHeight="1" thickBot="1">
      <c r="D58" s="718"/>
      <c r="E58" s="719"/>
      <c r="F58" s="720"/>
      <c r="G58" s="724"/>
      <c r="H58" s="725"/>
      <c r="I58" s="725"/>
      <c r="J58" s="725"/>
      <c r="K58" s="725"/>
      <c r="L58" s="725"/>
      <c r="M58" s="725"/>
      <c r="N58" s="725"/>
      <c r="O58" s="725"/>
      <c r="P58" s="725"/>
      <c r="Q58" s="726"/>
      <c r="R58" s="953"/>
      <c r="S58" s="954"/>
      <c r="T58" s="954"/>
      <c r="U58" s="954"/>
      <c r="Y58" s="100"/>
      <c r="Z58" s="100"/>
      <c r="AA58" s="100"/>
      <c r="AB58" s="100"/>
      <c r="AC58" s="100"/>
      <c r="AD58" s="940" t="s">
        <v>209</v>
      </c>
      <c r="AE58" s="940"/>
      <c r="AF58" s="100"/>
      <c r="AG58" s="100"/>
      <c r="AH58" s="100"/>
      <c r="AI58" s="100"/>
      <c r="AJ58" s="100"/>
      <c r="AK58" s="100"/>
      <c r="AL58" s="100"/>
      <c r="AM58" s="940" t="s">
        <v>209</v>
      </c>
      <c r="AN58" s="940"/>
      <c r="AO58" s="100"/>
      <c r="AP58" s="100"/>
      <c r="AQ58" s="100"/>
      <c r="AR58" s="100"/>
      <c r="AS58" s="100"/>
      <c r="AT58" s="100"/>
      <c r="AU58" s="100"/>
      <c r="AV58" s="100"/>
      <c r="AY58" s="781"/>
      <c r="AZ58" s="781"/>
      <c r="BA58" s="781"/>
      <c r="BB58" s="960"/>
      <c r="BC58" s="961"/>
      <c r="BD58" s="961"/>
      <c r="BE58" s="961"/>
      <c r="BF58" s="961"/>
      <c r="BG58" s="961"/>
      <c r="BH58" s="961"/>
      <c r="BI58" s="961"/>
      <c r="BJ58" s="961"/>
      <c r="BK58" s="961"/>
      <c r="BL58" s="961"/>
      <c r="BM58" s="962"/>
      <c r="BN58" s="954"/>
      <c r="BO58" s="954"/>
      <c r="BP58" s="954"/>
      <c r="BQ58" s="954"/>
      <c r="BR58" s="103"/>
      <c r="BS58" s="103"/>
      <c r="BT58" s="103"/>
      <c r="BU58" s="103"/>
      <c r="BV58" s="103"/>
      <c r="BW58" s="940" t="s">
        <v>209</v>
      </c>
      <c r="BX58" s="940"/>
      <c r="BY58" s="100"/>
      <c r="BZ58" s="100"/>
      <c r="CA58" s="100"/>
      <c r="CB58" s="100"/>
      <c r="CC58" s="100"/>
      <c r="CD58" s="100"/>
      <c r="CE58" s="100"/>
      <c r="CF58" s="940" t="s">
        <v>209</v>
      </c>
      <c r="CG58" s="940"/>
      <c r="CH58" s="100"/>
      <c r="CI58" s="100"/>
      <c r="CJ58" s="100"/>
      <c r="CK58" s="100"/>
      <c r="CL58" s="100"/>
      <c r="CM58" s="100"/>
      <c r="CN58" s="100"/>
      <c r="CO58" s="940" t="s">
        <v>209</v>
      </c>
      <c r="CP58" s="940"/>
      <c r="CQ58" s="100"/>
      <c r="CR58" s="100"/>
      <c r="CS58" s="100"/>
      <c r="CT58" s="100"/>
      <c r="CU58" s="100"/>
      <c r="CV58" s="100"/>
      <c r="CW58" s="100"/>
      <c r="CX58" s="100"/>
      <c r="DA58" s="884"/>
      <c r="DB58" s="884"/>
      <c r="DC58" s="66"/>
      <c r="DF58" s="929"/>
      <c r="DG58" s="929"/>
    </row>
    <row r="59" spans="4:111" ht="8.25" customHeight="1" thickTop="1">
      <c r="D59" s="105"/>
      <c r="E59" s="106"/>
      <c r="F59" s="106"/>
      <c r="G59" s="106"/>
      <c r="H59" s="106"/>
      <c r="I59" s="106"/>
      <c r="J59" s="106"/>
      <c r="K59" s="106"/>
      <c r="L59" s="106"/>
      <c r="M59" s="106"/>
      <c r="N59" s="106"/>
      <c r="O59" s="106"/>
      <c r="P59" s="106"/>
      <c r="Q59" s="107"/>
      <c r="R59" s="981" t="s">
        <v>214</v>
      </c>
      <c r="S59" s="966"/>
      <c r="T59" s="966"/>
      <c r="U59" s="966"/>
      <c r="V59" s="108"/>
      <c r="W59" s="108" t="s">
        <v>187</v>
      </c>
      <c r="X59" s="108"/>
      <c r="Y59" s="108"/>
      <c r="Z59" s="108" t="s">
        <v>188</v>
      </c>
      <c r="AA59" s="108"/>
      <c r="AB59" s="108"/>
      <c r="AC59" s="108" t="s">
        <v>185</v>
      </c>
      <c r="AD59" s="108"/>
      <c r="AE59" s="108"/>
      <c r="AF59" s="108" t="s">
        <v>205</v>
      </c>
      <c r="AG59" s="108"/>
      <c r="AH59" s="108"/>
      <c r="AI59" s="108" t="s">
        <v>187</v>
      </c>
      <c r="AJ59" s="108"/>
      <c r="AK59" s="108"/>
      <c r="AL59" s="108" t="s">
        <v>188</v>
      </c>
      <c r="AM59" s="108"/>
      <c r="AN59" s="108"/>
      <c r="AO59" s="108" t="s">
        <v>185</v>
      </c>
      <c r="AP59" s="108"/>
      <c r="AQ59" s="108"/>
      <c r="AR59" s="108" t="s">
        <v>186</v>
      </c>
      <c r="AS59" s="108"/>
      <c r="AT59" s="108"/>
      <c r="AU59" s="108" t="s">
        <v>187</v>
      </c>
      <c r="AV59" s="108"/>
      <c r="AW59" s="78"/>
      <c r="AX59" s="78"/>
      <c r="AY59" s="78"/>
      <c r="AZ59" s="78"/>
      <c r="BA59" s="78"/>
      <c r="BB59" s="885" t="s">
        <v>214</v>
      </c>
      <c r="BC59" s="884"/>
      <c r="BH59" s="884" t="s">
        <v>206</v>
      </c>
      <c r="BI59" s="884"/>
      <c r="BJ59" s="884"/>
      <c r="BK59" s="884"/>
      <c r="BL59" s="884"/>
      <c r="BM59" s="926"/>
      <c r="BN59" s="966" t="s">
        <v>214</v>
      </c>
      <c r="BO59" s="966"/>
      <c r="BP59" s="966"/>
      <c r="BQ59" s="966"/>
      <c r="BR59" s="108"/>
      <c r="BS59" s="108" t="s">
        <v>188</v>
      </c>
      <c r="BT59" s="108"/>
      <c r="BU59" s="108"/>
      <c r="BV59" s="108" t="s">
        <v>185</v>
      </c>
      <c r="BW59" s="108"/>
      <c r="BX59" s="108"/>
      <c r="BY59" s="108" t="s">
        <v>205</v>
      </c>
      <c r="BZ59" s="108"/>
      <c r="CA59" s="108"/>
      <c r="CB59" s="108" t="s">
        <v>187</v>
      </c>
      <c r="CC59" s="108"/>
      <c r="CD59" s="108"/>
      <c r="CE59" s="108" t="s">
        <v>188</v>
      </c>
      <c r="CF59" s="108"/>
      <c r="CG59" s="108"/>
      <c r="CH59" s="108" t="s">
        <v>185</v>
      </c>
      <c r="CI59" s="108"/>
      <c r="CJ59" s="108"/>
      <c r="CK59" s="108" t="s">
        <v>186</v>
      </c>
      <c r="CL59" s="108"/>
      <c r="CM59" s="108"/>
      <c r="CN59" s="108" t="s">
        <v>187</v>
      </c>
      <c r="CO59" s="108"/>
      <c r="CP59" s="108"/>
      <c r="CQ59" s="108" t="s">
        <v>188</v>
      </c>
      <c r="CR59" s="108"/>
      <c r="CS59" s="108"/>
      <c r="CT59" s="108" t="s">
        <v>185</v>
      </c>
      <c r="CU59" s="108"/>
      <c r="CV59" s="108"/>
      <c r="CW59" s="108" t="s">
        <v>207</v>
      </c>
      <c r="CX59" s="108"/>
      <c r="CY59" s="78"/>
      <c r="CZ59" s="78"/>
      <c r="DA59" s="78"/>
      <c r="DB59" s="78"/>
      <c r="DC59" s="79"/>
      <c r="DF59" s="929"/>
      <c r="DG59" s="929"/>
    </row>
    <row r="60" spans="4:111" ht="8.25" customHeight="1">
      <c r="D60" s="974" t="s">
        <v>76</v>
      </c>
      <c r="E60" s="975"/>
      <c r="F60" s="975"/>
      <c r="G60" s="975"/>
      <c r="H60" s="975"/>
      <c r="I60" s="975"/>
      <c r="J60" s="975"/>
      <c r="K60" s="975"/>
      <c r="L60" s="975"/>
      <c r="M60" s="975"/>
      <c r="N60" s="975"/>
      <c r="O60" s="975"/>
      <c r="P60" s="975"/>
      <c r="Q60" s="976"/>
      <c r="R60" s="953"/>
      <c r="S60" s="954"/>
      <c r="T60" s="954"/>
      <c r="U60" s="954"/>
      <c r="V60" s="915"/>
      <c r="W60" s="916"/>
      <c r="X60" s="916"/>
      <c r="Y60" s="748"/>
      <c r="Z60" s="748"/>
      <c r="AA60" s="748"/>
      <c r="AB60" s="748"/>
      <c r="AC60" s="748"/>
      <c r="AD60" s="748"/>
      <c r="AE60" s="748">
        <v>1</v>
      </c>
      <c r="AF60" s="748"/>
      <c r="AG60" s="748"/>
      <c r="AH60" s="748">
        <v>0</v>
      </c>
      <c r="AI60" s="748"/>
      <c r="AJ60" s="748"/>
      <c r="AK60" s="748">
        <v>5</v>
      </c>
      <c r="AL60" s="748"/>
      <c r="AM60" s="748"/>
      <c r="AN60" s="748">
        <v>0</v>
      </c>
      <c r="AO60" s="748"/>
      <c r="AP60" s="748"/>
      <c r="AQ60" s="748">
        <v>0</v>
      </c>
      <c r="AR60" s="748"/>
      <c r="AS60" s="748"/>
      <c r="AT60" s="748">
        <v>0</v>
      </c>
      <c r="AU60" s="748"/>
      <c r="AV60" s="907"/>
      <c r="AW60" s="825"/>
      <c r="AX60" s="884"/>
      <c r="BB60" s="885"/>
      <c r="BC60" s="884"/>
      <c r="BH60" s="884"/>
      <c r="BI60" s="884"/>
      <c r="BJ60" s="884"/>
      <c r="BK60" s="884"/>
      <c r="BL60" s="884"/>
      <c r="BM60" s="926"/>
      <c r="BN60" s="954"/>
      <c r="BO60" s="954"/>
      <c r="BP60" s="954"/>
      <c r="BQ60" s="954"/>
      <c r="BR60" s="915"/>
      <c r="BS60" s="916"/>
      <c r="BT60" s="916"/>
      <c r="BU60" s="748"/>
      <c r="BV60" s="748"/>
      <c r="BW60" s="748"/>
      <c r="BX60" s="927"/>
      <c r="BY60" s="748"/>
      <c r="BZ60" s="748"/>
      <c r="CA60" s="748"/>
      <c r="CB60" s="748"/>
      <c r="CC60" s="748"/>
      <c r="CD60" s="748"/>
      <c r="CE60" s="748"/>
      <c r="CF60" s="748"/>
      <c r="CG60" s="748"/>
      <c r="CH60" s="748"/>
      <c r="CI60" s="748"/>
      <c r="CJ60" s="748"/>
      <c r="CK60" s="748"/>
      <c r="CL60" s="748"/>
      <c r="CM60" s="748">
        <v>2</v>
      </c>
      <c r="CN60" s="748"/>
      <c r="CO60" s="748"/>
      <c r="CP60" s="748">
        <v>1</v>
      </c>
      <c r="CQ60" s="748"/>
      <c r="CR60" s="748"/>
      <c r="CS60" s="748">
        <v>0</v>
      </c>
      <c r="CT60" s="748"/>
      <c r="CU60" s="748"/>
      <c r="CV60" s="748">
        <v>0</v>
      </c>
      <c r="CW60" s="748"/>
      <c r="CX60" s="907"/>
      <c r="CY60" s="825"/>
      <c r="CZ60" s="884"/>
      <c r="DC60" s="109"/>
      <c r="DF60" s="929"/>
      <c r="DG60" s="929"/>
    </row>
    <row r="61" spans="4:111" ht="8.25" customHeight="1">
      <c r="D61" s="974"/>
      <c r="E61" s="975"/>
      <c r="F61" s="975"/>
      <c r="G61" s="975"/>
      <c r="H61" s="975"/>
      <c r="I61" s="975"/>
      <c r="J61" s="975"/>
      <c r="K61" s="975"/>
      <c r="L61" s="975"/>
      <c r="M61" s="975"/>
      <c r="N61" s="975"/>
      <c r="O61" s="975"/>
      <c r="P61" s="975"/>
      <c r="Q61" s="976"/>
      <c r="R61" s="953"/>
      <c r="S61" s="954"/>
      <c r="T61" s="954"/>
      <c r="U61" s="954"/>
      <c r="V61" s="915"/>
      <c r="W61" s="916"/>
      <c r="X61" s="916"/>
      <c r="Y61" s="748"/>
      <c r="Z61" s="748"/>
      <c r="AA61" s="748"/>
      <c r="AB61" s="748"/>
      <c r="AC61" s="748"/>
      <c r="AD61" s="748"/>
      <c r="AE61" s="748"/>
      <c r="AF61" s="748"/>
      <c r="AG61" s="748"/>
      <c r="AH61" s="748"/>
      <c r="AI61" s="748"/>
      <c r="AJ61" s="748"/>
      <c r="AK61" s="748"/>
      <c r="AL61" s="748"/>
      <c r="AM61" s="748"/>
      <c r="AN61" s="748"/>
      <c r="AO61" s="748"/>
      <c r="AP61" s="748"/>
      <c r="AQ61" s="748"/>
      <c r="AR61" s="748"/>
      <c r="AS61" s="748"/>
      <c r="AT61" s="748"/>
      <c r="AU61" s="748"/>
      <c r="AV61" s="907"/>
      <c r="AW61" s="885"/>
      <c r="AX61" s="884"/>
      <c r="BB61" s="968">
        <v>0.02</v>
      </c>
      <c r="BC61" s="969"/>
      <c r="BD61" s="969"/>
      <c r="BE61" s="969"/>
      <c r="BF61" s="969"/>
      <c r="BG61" s="969"/>
      <c r="BH61" s="969"/>
      <c r="BI61" s="969"/>
      <c r="BJ61" s="969"/>
      <c r="BK61" s="969"/>
      <c r="BL61" s="969"/>
      <c r="BM61" s="970"/>
      <c r="BN61" s="954"/>
      <c r="BO61" s="954"/>
      <c r="BP61" s="954"/>
      <c r="BQ61" s="954"/>
      <c r="BR61" s="915"/>
      <c r="BS61" s="916"/>
      <c r="BT61" s="916"/>
      <c r="BU61" s="748"/>
      <c r="BV61" s="748"/>
      <c r="BW61" s="748"/>
      <c r="BX61" s="927"/>
      <c r="BY61" s="748"/>
      <c r="BZ61" s="748"/>
      <c r="CA61" s="748"/>
      <c r="CB61" s="748"/>
      <c r="CC61" s="748"/>
      <c r="CD61" s="748"/>
      <c r="CE61" s="748"/>
      <c r="CF61" s="748"/>
      <c r="CG61" s="748"/>
      <c r="CH61" s="748"/>
      <c r="CI61" s="748"/>
      <c r="CJ61" s="748"/>
      <c r="CK61" s="748"/>
      <c r="CL61" s="748"/>
      <c r="CM61" s="748"/>
      <c r="CN61" s="748"/>
      <c r="CO61" s="748"/>
      <c r="CP61" s="748"/>
      <c r="CQ61" s="748"/>
      <c r="CR61" s="748"/>
      <c r="CS61" s="748"/>
      <c r="CT61" s="748"/>
      <c r="CU61" s="748"/>
      <c r="CV61" s="748"/>
      <c r="CW61" s="748"/>
      <c r="CX61" s="907"/>
      <c r="CY61" s="885"/>
      <c r="CZ61" s="884"/>
      <c r="DC61" s="109"/>
      <c r="DF61" s="929"/>
      <c r="DG61" s="929"/>
    </row>
    <row r="62" spans="4:111" ht="8.25" customHeight="1">
      <c r="D62" s="110"/>
      <c r="E62" s="39"/>
      <c r="F62" s="39"/>
      <c r="G62" s="39"/>
      <c r="H62" s="39"/>
      <c r="I62" s="39"/>
      <c r="J62" s="39"/>
      <c r="K62" s="39"/>
      <c r="L62" s="39"/>
      <c r="M62" s="977" t="s">
        <v>215</v>
      </c>
      <c r="N62" s="977"/>
      <c r="O62" s="977"/>
      <c r="P62" s="977"/>
      <c r="Q62" s="978"/>
      <c r="R62" s="953"/>
      <c r="S62" s="954"/>
      <c r="T62" s="954"/>
      <c r="U62" s="954"/>
      <c r="V62" s="915"/>
      <c r="W62" s="916"/>
      <c r="X62" s="916"/>
      <c r="Y62" s="748"/>
      <c r="Z62" s="748"/>
      <c r="AA62" s="748"/>
      <c r="AB62" s="748"/>
      <c r="AC62" s="748"/>
      <c r="AD62" s="748"/>
      <c r="AE62" s="748"/>
      <c r="AF62" s="748"/>
      <c r="AG62" s="748"/>
      <c r="AH62" s="748"/>
      <c r="AI62" s="748"/>
      <c r="AJ62" s="748"/>
      <c r="AK62" s="748"/>
      <c r="AL62" s="748"/>
      <c r="AM62" s="748"/>
      <c r="AN62" s="748"/>
      <c r="AO62" s="748"/>
      <c r="AP62" s="748"/>
      <c r="AQ62" s="748"/>
      <c r="AR62" s="748"/>
      <c r="AS62" s="748"/>
      <c r="AT62" s="748"/>
      <c r="AU62" s="748"/>
      <c r="AV62" s="907"/>
      <c r="AW62" s="885"/>
      <c r="AX62" s="884"/>
      <c r="AY62" s="781" t="s">
        <v>208</v>
      </c>
      <c r="AZ62" s="781"/>
      <c r="BA62" s="781"/>
      <c r="BB62" s="968"/>
      <c r="BC62" s="969"/>
      <c r="BD62" s="969"/>
      <c r="BE62" s="969"/>
      <c r="BF62" s="969"/>
      <c r="BG62" s="969"/>
      <c r="BH62" s="969"/>
      <c r="BI62" s="969"/>
      <c r="BJ62" s="969"/>
      <c r="BK62" s="969"/>
      <c r="BL62" s="969"/>
      <c r="BM62" s="970"/>
      <c r="BN62" s="954"/>
      <c r="BO62" s="954"/>
      <c r="BP62" s="954"/>
      <c r="BQ62" s="954"/>
      <c r="BR62" s="915"/>
      <c r="BS62" s="916"/>
      <c r="BT62" s="916"/>
      <c r="BU62" s="748"/>
      <c r="BV62" s="748"/>
      <c r="BW62" s="748"/>
      <c r="BX62" s="927"/>
      <c r="BY62" s="748"/>
      <c r="BZ62" s="748"/>
      <c r="CA62" s="748"/>
      <c r="CB62" s="748"/>
      <c r="CC62" s="748"/>
      <c r="CD62" s="748"/>
      <c r="CE62" s="748"/>
      <c r="CF62" s="748"/>
      <c r="CG62" s="748"/>
      <c r="CH62" s="748"/>
      <c r="CI62" s="748"/>
      <c r="CJ62" s="748"/>
      <c r="CK62" s="748"/>
      <c r="CL62" s="748"/>
      <c r="CM62" s="748"/>
      <c r="CN62" s="748"/>
      <c r="CO62" s="748"/>
      <c r="CP62" s="748"/>
      <c r="CQ62" s="748"/>
      <c r="CR62" s="748"/>
      <c r="CS62" s="748"/>
      <c r="CT62" s="748"/>
      <c r="CU62" s="748"/>
      <c r="CV62" s="748"/>
      <c r="CW62" s="748"/>
      <c r="CX62" s="907"/>
      <c r="CY62" s="885"/>
      <c r="CZ62" s="884"/>
      <c r="DA62" s="884" t="s">
        <v>207</v>
      </c>
      <c r="DB62" s="884"/>
      <c r="DC62" s="109"/>
      <c r="DF62" s="929"/>
      <c r="DG62" s="929"/>
    </row>
    <row r="63" spans="4:111" ht="8.25" customHeight="1" thickBot="1">
      <c r="D63" s="111"/>
      <c r="E63" s="112"/>
      <c r="F63" s="112"/>
      <c r="G63" s="112"/>
      <c r="H63" s="112"/>
      <c r="I63" s="112"/>
      <c r="J63" s="112"/>
      <c r="K63" s="112"/>
      <c r="L63" s="112"/>
      <c r="M63" s="979"/>
      <c r="N63" s="979"/>
      <c r="O63" s="979"/>
      <c r="P63" s="979"/>
      <c r="Q63" s="980"/>
      <c r="R63" s="982"/>
      <c r="S63" s="967"/>
      <c r="T63" s="967"/>
      <c r="U63" s="967"/>
      <c r="V63" s="82"/>
      <c r="W63" s="82"/>
      <c r="X63" s="82"/>
      <c r="Y63" s="82"/>
      <c r="Z63" s="82"/>
      <c r="AA63" s="82"/>
      <c r="AB63" s="82"/>
      <c r="AC63" s="82"/>
      <c r="AD63" s="964" t="s">
        <v>209</v>
      </c>
      <c r="AE63" s="964"/>
      <c r="AF63" s="82"/>
      <c r="AG63" s="82"/>
      <c r="AH63" s="82"/>
      <c r="AI63" s="82"/>
      <c r="AJ63" s="82"/>
      <c r="AK63" s="82"/>
      <c r="AL63" s="82"/>
      <c r="AM63" s="964" t="s">
        <v>209</v>
      </c>
      <c r="AN63" s="964"/>
      <c r="AO63" s="82"/>
      <c r="AP63" s="82"/>
      <c r="AQ63" s="82"/>
      <c r="AR63" s="82"/>
      <c r="AS63" s="82"/>
      <c r="AT63" s="82"/>
      <c r="AU63" s="82"/>
      <c r="AV63" s="82"/>
      <c r="AW63" s="82"/>
      <c r="AX63" s="82"/>
      <c r="AY63" s="965"/>
      <c r="AZ63" s="965"/>
      <c r="BA63" s="965"/>
      <c r="BB63" s="971"/>
      <c r="BC63" s="972"/>
      <c r="BD63" s="972"/>
      <c r="BE63" s="972"/>
      <c r="BF63" s="972"/>
      <c r="BG63" s="972"/>
      <c r="BH63" s="972"/>
      <c r="BI63" s="972"/>
      <c r="BJ63" s="972"/>
      <c r="BK63" s="972"/>
      <c r="BL63" s="972"/>
      <c r="BM63" s="973"/>
      <c r="BN63" s="967"/>
      <c r="BO63" s="967"/>
      <c r="BP63" s="967"/>
      <c r="BQ63" s="967"/>
      <c r="BR63" s="113"/>
      <c r="BS63" s="113"/>
      <c r="BT63" s="113"/>
      <c r="BU63" s="113"/>
      <c r="BV63" s="113"/>
      <c r="BW63" s="964" t="s">
        <v>209</v>
      </c>
      <c r="BX63" s="964"/>
      <c r="BY63" s="82"/>
      <c r="BZ63" s="82"/>
      <c r="CA63" s="82"/>
      <c r="CB63" s="82"/>
      <c r="CC63" s="82"/>
      <c r="CD63" s="82"/>
      <c r="CE63" s="82"/>
      <c r="CF63" s="964" t="s">
        <v>209</v>
      </c>
      <c r="CG63" s="964"/>
      <c r="CH63" s="82"/>
      <c r="CI63" s="82"/>
      <c r="CJ63" s="82"/>
      <c r="CK63" s="82"/>
      <c r="CL63" s="82"/>
      <c r="CM63" s="82"/>
      <c r="CN63" s="82"/>
      <c r="CO63" s="964" t="s">
        <v>209</v>
      </c>
      <c r="CP63" s="964"/>
      <c r="CQ63" s="82"/>
      <c r="CR63" s="82"/>
      <c r="CS63" s="82"/>
      <c r="CT63" s="82"/>
      <c r="CU63" s="82"/>
      <c r="CV63" s="82"/>
      <c r="CW63" s="82"/>
      <c r="CX63" s="82"/>
      <c r="CY63" s="82"/>
      <c r="CZ63" s="82"/>
      <c r="DA63" s="963"/>
      <c r="DB63" s="963"/>
      <c r="DC63" s="84"/>
      <c r="DF63" s="929"/>
      <c r="DG63" s="929"/>
    </row>
    <row r="64" spans="4:111" ht="8.25" customHeight="1" thickTop="1">
      <c r="D64" s="39"/>
      <c r="E64" s="39"/>
      <c r="F64" s="39"/>
      <c r="G64" s="39"/>
      <c r="H64" s="39"/>
      <c r="I64" s="39"/>
      <c r="J64" s="39"/>
      <c r="K64" s="39"/>
      <c r="L64" s="39"/>
      <c r="M64" s="349"/>
      <c r="N64" s="349"/>
      <c r="O64" s="349"/>
      <c r="P64" s="349"/>
      <c r="Q64" s="349"/>
      <c r="R64" s="104"/>
      <c r="S64" s="104"/>
      <c r="T64" s="104"/>
      <c r="U64" s="104"/>
      <c r="AD64" s="350"/>
      <c r="AE64" s="350"/>
      <c r="AM64" s="350"/>
      <c r="AN64" s="350"/>
      <c r="BB64" s="348"/>
      <c r="BC64" s="348"/>
      <c r="BD64" s="348"/>
      <c r="BE64" s="348"/>
      <c r="BF64" s="348"/>
      <c r="BG64" s="348"/>
      <c r="BH64" s="348"/>
      <c r="BI64" s="348"/>
      <c r="BJ64" s="348"/>
      <c r="BK64" s="348"/>
      <c r="BL64" s="348"/>
      <c r="BM64" s="348"/>
      <c r="BN64" s="104"/>
      <c r="BO64" s="104"/>
      <c r="BP64" s="104"/>
      <c r="BQ64" s="104"/>
      <c r="BR64" s="104"/>
      <c r="BS64" s="104"/>
      <c r="BT64" s="104"/>
      <c r="BU64" s="104"/>
      <c r="BV64" s="104"/>
      <c r="BW64" s="350"/>
      <c r="BX64" s="350"/>
      <c r="CF64" s="350"/>
      <c r="CG64" s="350"/>
      <c r="CO64" s="350"/>
      <c r="CP64" s="350"/>
      <c r="DA64" s="76"/>
      <c r="DB64" s="76"/>
      <c r="DF64" s="929"/>
      <c r="DG64" s="929"/>
    </row>
    <row r="65" spans="115:121" s="45" customFormat="1" ht="0" hidden="1" customHeight="1">
      <c r="DK65" s="39"/>
      <c r="DL65" s="39"/>
      <c r="DM65" s="39"/>
      <c r="DN65" s="39"/>
      <c r="DO65" s="39"/>
      <c r="DP65" s="39"/>
      <c r="DQ65" s="39"/>
    </row>
    <row r="66" spans="115:121" s="45" customFormat="1" ht="0" hidden="1" customHeight="1">
      <c r="DK66" s="39"/>
      <c r="DL66" s="39"/>
      <c r="DM66" s="39"/>
      <c r="DN66" s="39"/>
      <c r="DO66" s="39"/>
      <c r="DP66" s="39"/>
      <c r="DQ66" s="39"/>
    </row>
    <row r="67" spans="115:121" s="45" customFormat="1" ht="0" hidden="1" customHeight="1">
      <c r="DK67" s="39"/>
      <c r="DL67" s="39"/>
      <c r="DM67" s="39"/>
      <c r="DN67" s="39"/>
      <c r="DO67" s="39"/>
      <c r="DP67" s="39"/>
      <c r="DQ67" s="39"/>
    </row>
    <row r="68" spans="115:121" s="45" customFormat="1" ht="0" hidden="1" customHeight="1">
      <c r="DK68" s="39"/>
      <c r="DL68" s="39"/>
      <c r="DM68" s="39"/>
      <c r="DN68" s="39"/>
      <c r="DO68" s="39"/>
      <c r="DP68" s="39"/>
      <c r="DQ68" s="39"/>
    </row>
    <row r="69" spans="115:121" s="45" customFormat="1" ht="0" hidden="1" customHeight="1">
      <c r="DK69" s="39"/>
      <c r="DL69" s="39"/>
      <c r="DM69" s="39"/>
      <c r="DN69" s="39"/>
      <c r="DO69" s="39"/>
      <c r="DP69" s="39"/>
      <c r="DQ69" s="39"/>
    </row>
    <row r="70" spans="115:121" s="45" customFormat="1" ht="0" hidden="1" customHeight="1">
      <c r="DK70" s="39"/>
      <c r="DL70" s="39"/>
      <c r="DM70" s="39"/>
      <c r="DN70" s="39"/>
      <c r="DO70" s="39"/>
      <c r="DP70" s="39"/>
      <c r="DQ70" s="39"/>
    </row>
    <row r="71" spans="115:121" s="45" customFormat="1" ht="0" hidden="1" customHeight="1">
      <c r="DK71" s="39"/>
      <c r="DL71" s="39"/>
      <c r="DM71" s="39"/>
      <c r="DN71" s="39"/>
      <c r="DO71" s="39"/>
      <c r="DP71" s="39"/>
      <c r="DQ71" s="39"/>
    </row>
    <row r="72" spans="115:121" s="45" customFormat="1" ht="0" hidden="1" customHeight="1">
      <c r="DK72" s="39"/>
      <c r="DL72" s="39"/>
      <c r="DM72" s="39"/>
      <c r="DN72" s="39"/>
      <c r="DO72" s="39"/>
      <c r="DP72" s="39"/>
      <c r="DQ72" s="39"/>
    </row>
    <row r="73" spans="115:121" s="45" customFormat="1" ht="0" hidden="1" customHeight="1">
      <c r="DK73" s="39"/>
      <c r="DL73" s="39"/>
      <c r="DM73" s="39"/>
      <c r="DN73" s="39"/>
      <c r="DO73" s="39"/>
      <c r="DP73" s="39"/>
      <c r="DQ73" s="39"/>
    </row>
  </sheetData>
  <sheetProtection selectLockedCells="1"/>
  <mergeCells count="294">
    <mergeCell ref="CD60:CF62"/>
    <mergeCell ref="CG60:CI62"/>
    <mergeCell ref="CJ60:CL62"/>
    <mergeCell ref="AK60:AM62"/>
    <mergeCell ref="AN60:AP62"/>
    <mergeCell ref="AQ60:AS62"/>
    <mergeCell ref="D60:Q61"/>
    <mergeCell ref="V60:X62"/>
    <mergeCell ref="Y60:AA62"/>
    <mergeCell ref="AB60:AD62"/>
    <mergeCell ref="AE60:AG62"/>
    <mergeCell ref="AH60:AJ62"/>
    <mergeCell ref="R59:U63"/>
    <mergeCell ref="BB59:BC60"/>
    <mergeCell ref="BH59:BM60"/>
    <mergeCell ref="BN59:BQ63"/>
    <mergeCell ref="DF42:DG64"/>
    <mergeCell ref="M62:Q63"/>
    <mergeCell ref="AY62:BA63"/>
    <mergeCell ref="DA62:DB63"/>
    <mergeCell ref="AD63:AE63"/>
    <mergeCell ref="AM63:AN63"/>
    <mergeCell ref="BW63:BX63"/>
    <mergeCell ref="CF63:CG63"/>
    <mergeCell ref="CO63:CP63"/>
    <mergeCell ref="CM60:CO62"/>
    <mergeCell ref="CP60:CR62"/>
    <mergeCell ref="CS60:CU62"/>
    <mergeCell ref="CV60:CX62"/>
    <mergeCell ref="CY60:CZ62"/>
    <mergeCell ref="BB61:BM63"/>
    <mergeCell ref="BU60:BW62"/>
    <mergeCell ref="BX60:BZ62"/>
    <mergeCell ref="CA60:CC62"/>
    <mergeCell ref="AW55:AX57"/>
    <mergeCell ref="BR55:BT57"/>
    <mergeCell ref="BU55:BW57"/>
    <mergeCell ref="AT60:AV62"/>
    <mergeCell ref="AW60:AX62"/>
    <mergeCell ref="BR60:BT62"/>
    <mergeCell ref="CJ55:CL57"/>
    <mergeCell ref="CM55:CO57"/>
    <mergeCell ref="DA57:DB58"/>
    <mergeCell ref="AD58:AE58"/>
    <mergeCell ref="AM58:AN58"/>
    <mergeCell ref="BW58:BX58"/>
    <mergeCell ref="CF58:CG58"/>
    <mergeCell ref="CO58:CP58"/>
    <mergeCell ref="CP55:CR57"/>
    <mergeCell ref="CS55:CU57"/>
    <mergeCell ref="CV55:CX57"/>
    <mergeCell ref="CY55:CZ57"/>
    <mergeCell ref="BB56:BM58"/>
    <mergeCell ref="AY57:BA58"/>
    <mergeCell ref="BX55:BZ57"/>
    <mergeCell ref="CA55:CC57"/>
    <mergeCell ref="CD55:CF57"/>
    <mergeCell ref="CG55:CI57"/>
    <mergeCell ref="BR50:BT52"/>
    <mergeCell ref="R54:U58"/>
    <mergeCell ref="BB54:BC55"/>
    <mergeCell ref="BH54:BM55"/>
    <mergeCell ref="V55:X57"/>
    <mergeCell ref="Y55:AA57"/>
    <mergeCell ref="AB55:AD57"/>
    <mergeCell ref="AE55:AG57"/>
    <mergeCell ref="AH55:AJ57"/>
    <mergeCell ref="AK55:AM57"/>
    <mergeCell ref="AN55:AP57"/>
    <mergeCell ref="AQ55:AS57"/>
    <mergeCell ref="AT55:AV57"/>
    <mergeCell ref="BN54:BQ58"/>
    <mergeCell ref="BN49:BQ53"/>
    <mergeCell ref="V50:X52"/>
    <mergeCell ref="Y50:AA52"/>
    <mergeCell ref="AB50:AD52"/>
    <mergeCell ref="AE50:AG52"/>
    <mergeCell ref="AH50:AJ52"/>
    <mergeCell ref="DA52:DB53"/>
    <mergeCell ref="AD53:AE53"/>
    <mergeCell ref="AM53:AN53"/>
    <mergeCell ref="BW53:BX53"/>
    <mergeCell ref="CF53:CG53"/>
    <mergeCell ref="CO53:CP53"/>
    <mergeCell ref="CM50:CO52"/>
    <mergeCell ref="CP50:CR52"/>
    <mergeCell ref="CS50:CU52"/>
    <mergeCell ref="CV50:CX52"/>
    <mergeCell ref="CY50:CZ52"/>
    <mergeCell ref="BB51:BM53"/>
    <mergeCell ref="BU50:BW52"/>
    <mergeCell ref="BX50:BZ52"/>
    <mergeCell ref="CA50:CC52"/>
    <mergeCell ref="CD50:CF52"/>
    <mergeCell ref="CG50:CI52"/>
    <mergeCell ref="CJ50:CL52"/>
    <mergeCell ref="AY52:BA53"/>
    <mergeCell ref="AK50:AM52"/>
    <mergeCell ref="AN50:AP52"/>
    <mergeCell ref="AQ50:AS52"/>
    <mergeCell ref="AT50:AV52"/>
    <mergeCell ref="AW50:AX52"/>
    <mergeCell ref="G49:Q53"/>
    <mergeCell ref="R49:U53"/>
    <mergeCell ref="BB49:BC50"/>
    <mergeCell ref="BH49:BM50"/>
    <mergeCell ref="DF41:DG41"/>
    <mergeCell ref="DD42:DE53"/>
    <mergeCell ref="G44:Q48"/>
    <mergeCell ref="R44:U48"/>
    <mergeCell ref="BB44:BC45"/>
    <mergeCell ref="BH44:BM45"/>
    <mergeCell ref="BN44:BQ48"/>
    <mergeCell ref="V45:X47"/>
    <mergeCell ref="Y45:AA47"/>
    <mergeCell ref="DA47:DB48"/>
    <mergeCell ref="AD48:AE48"/>
    <mergeCell ref="AM48:AN48"/>
    <mergeCell ref="BW48:BX48"/>
    <mergeCell ref="CF48:CG48"/>
    <mergeCell ref="CO48:CP48"/>
    <mergeCell ref="CP45:CR47"/>
    <mergeCell ref="CS45:CU47"/>
    <mergeCell ref="CV45:CX47"/>
    <mergeCell ref="CY45:CZ47"/>
    <mergeCell ref="H41:P43"/>
    <mergeCell ref="BB41:BM43"/>
    <mergeCell ref="BQ41:CW43"/>
    <mergeCell ref="DD41:DE41"/>
    <mergeCell ref="AB45:AD47"/>
    <mergeCell ref="AE45:AG47"/>
    <mergeCell ref="AH45:AJ47"/>
    <mergeCell ref="AK45:AM47"/>
    <mergeCell ref="CG45:CI47"/>
    <mergeCell ref="CJ45:CL47"/>
    <mergeCell ref="CM45:CO47"/>
    <mergeCell ref="AN45:AP47"/>
    <mergeCell ref="AQ45:AS47"/>
    <mergeCell ref="AT45:AV47"/>
    <mergeCell ref="AW45:AX47"/>
    <mergeCell ref="BR45:BT47"/>
    <mergeCell ref="BU45:BW47"/>
    <mergeCell ref="BB46:BM48"/>
    <mergeCell ref="AY47:BA48"/>
    <mergeCell ref="BX45:BZ47"/>
    <mergeCell ref="CA45:CC47"/>
    <mergeCell ref="CD45:CF47"/>
    <mergeCell ref="U41:AV43"/>
    <mergeCell ref="BX38:BY40"/>
    <mergeCell ref="BZ38:CB40"/>
    <mergeCell ref="CC38:CD40"/>
    <mergeCell ref="CE38:CG40"/>
    <mergeCell ref="CH38:CI40"/>
    <mergeCell ref="CK38:CN40"/>
    <mergeCell ref="BD38:BE40"/>
    <mergeCell ref="BF38:BH40"/>
    <mergeCell ref="BI38:BJ40"/>
    <mergeCell ref="BL38:BO40"/>
    <mergeCell ref="BQ38:BT40"/>
    <mergeCell ref="BU38:BW40"/>
    <mergeCell ref="BU32:BW34"/>
    <mergeCell ref="AN32:AP32"/>
    <mergeCell ref="AQ32:AS32"/>
    <mergeCell ref="AT32:AU34"/>
    <mergeCell ref="AN33:AP34"/>
    <mergeCell ref="AQ33:AS34"/>
    <mergeCell ref="CF35:DB36"/>
    <mergeCell ref="H38:J40"/>
    <mergeCell ref="AF38:AN40"/>
    <mergeCell ref="AR38:AU40"/>
    <mergeCell ref="AV38:AX40"/>
    <mergeCell ref="AY38:AZ40"/>
    <mergeCell ref="BA38:BC40"/>
    <mergeCell ref="BX32:BY34"/>
    <mergeCell ref="G33:I34"/>
    <mergeCell ref="J33:L34"/>
    <mergeCell ref="M33:O34"/>
    <mergeCell ref="P33:R34"/>
    <mergeCell ref="S33:U34"/>
    <mergeCell ref="V33:X34"/>
    <mergeCell ref="AB33:AD34"/>
    <mergeCell ref="AE33:AG34"/>
    <mergeCell ref="AH33:AJ34"/>
    <mergeCell ref="BO32:BQ34"/>
    <mergeCell ref="Y32:Z34"/>
    <mergeCell ref="AB32:AD32"/>
    <mergeCell ref="AE32:AG32"/>
    <mergeCell ref="AH32:AJ32"/>
    <mergeCell ref="AK32:AM32"/>
    <mergeCell ref="AK33:AM34"/>
    <mergeCell ref="G30:R31"/>
    <mergeCell ref="AB30:AO31"/>
    <mergeCell ref="BR32:BS34"/>
    <mergeCell ref="BN30:BT31"/>
    <mergeCell ref="BU30:CF31"/>
    <mergeCell ref="G32:I32"/>
    <mergeCell ref="J32:L32"/>
    <mergeCell ref="M32:O32"/>
    <mergeCell ref="P32:R32"/>
    <mergeCell ref="S32:U32"/>
    <mergeCell ref="BI27:BK29"/>
    <mergeCell ref="BL27:BN27"/>
    <mergeCell ref="BO27:BQ27"/>
    <mergeCell ref="BR27:BS29"/>
    <mergeCell ref="BU27:BW29"/>
    <mergeCell ref="BX27:BY29"/>
    <mergeCell ref="BL28:BN29"/>
    <mergeCell ref="BO28:BQ29"/>
    <mergeCell ref="AQ27:AS29"/>
    <mergeCell ref="AT27:AV27"/>
    <mergeCell ref="AW27:AY27"/>
    <mergeCell ref="AZ27:BB29"/>
    <mergeCell ref="BC27:BE27"/>
    <mergeCell ref="BF27:BH27"/>
    <mergeCell ref="AT28:AV29"/>
    <mergeCell ref="AW28:AY29"/>
    <mergeCell ref="V32:X32"/>
    <mergeCell ref="BC28:BE29"/>
    <mergeCell ref="BF28:BH29"/>
    <mergeCell ref="Y27:AA27"/>
    <mergeCell ref="AB27:AD29"/>
    <mergeCell ref="AE27:AG27"/>
    <mergeCell ref="AH27:AJ27"/>
    <mergeCell ref="AK27:AL29"/>
    <mergeCell ref="AN27:AP27"/>
    <mergeCell ref="Y28:AA29"/>
    <mergeCell ref="AE28:AG29"/>
    <mergeCell ref="AH28:AJ29"/>
    <mergeCell ref="AN28:AP29"/>
    <mergeCell ref="G27:I27"/>
    <mergeCell ref="J27:L29"/>
    <mergeCell ref="M27:O27"/>
    <mergeCell ref="P27:R27"/>
    <mergeCell ref="S27:U29"/>
    <mergeCell ref="V27:X27"/>
    <mergeCell ref="G28:I29"/>
    <mergeCell ref="M28:O29"/>
    <mergeCell ref="P28:R29"/>
    <mergeCell ref="V28:X29"/>
    <mergeCell ref="BO16:BU17"/>
    <mergeCell ref="BV16:BZ17"/>
    <mergeCell ref="CG16:DC26"/>
    <mergeCell ref="BD18:BH23"/>
    <mergeCell ref="BI18:BN23"/>
    <mergeCell ref="BO18:BU23"/>
    <mergeCell ref="BV18:BZ23"/>
    <mergeCell ref="BS25:CC26"/>
    <mergeCell ref="G25:AA26"/>
    <mergeCell ref="AN25:BI26"/>
    <mergeCell ref="Y19:AA21"/>
    <mergeCell ref="AB19:AD21"/>
    <mergeCell ref="AE19:AG21"/>
    <mergeCell ref="AH19:AJ21"/>
    <mergeCell ref="AK19:AM21"/>
    <mergeCell ref="AN19:AP21"/>
    <mergeCell ref="G19:I21"/>
    <mergeCell ref="J19:L21"/>
    <mergeCell ref="M19:O21"/>
    <mergeCell ref="P19:R21"/>
    <mergeCell ref="S19:U21"/>
    <mergeCell ref="V19:X21"/>
    <mergeCell ref="R11:T14"/>
    <mergeCell ref="V11:X14"/>
    <mergeCell ref="AC11:AE14"/>
    <mergeCell ref="AG11:AI14"/>
    <mergeCell ref="AQ19:AS21"/>
    <mergeCell ref="AT19:AV21"/>
    <mergeCell ref="AW19:AY21"/>
    <mergeCell ref="BA19:BB21"/>
    <mergeCell ref="BI16:BN17"/>
    <mergeCell ref="G54:Q58"/>
    <mergeCell ref="D38:F58"/>
    <mergeCell ref="D2:K2"/>
    <mergeCell ref="L2:P2"/>
    <mergeCell ref="W4:AF4"/>
    <mergeCell ref="DL5:DM5"/>
    <mergeCell ref="F9:H10"/>
    <mergeCell ref="I9:K10"/>
    <mergeCell ref="AC9:AN10"/>
    <mergeCell ref="AQ9:BC10"/>
    <mergeCell ref="CG10:DC15"/>
    <mergeCell ref="F11:H14"/>
    <mergeCell ref="AQ11:AS14"/>
    <mergeCell ref="AT11:AU14"/>
    <mergeCell ref="BI14:BU15"/>
    <mergeCell ref="C16:E21"/>
    <mergeCell ref="F16:L17"/>
    <mergeCell ref="M16:O17"/>
    <mergeCell ref="P16:U17"/>
    <mergeCell ref="V16:AM17"/>
    <mergeCell ref="AN16:AY17"/>
    <mergeCell ref="BD16:BH17"/>
    <mergeCell ref="J11:L14"/>
    <mergeCell ref="N11:P14"/>
  </mergeCells>
  <phoneticPr fontId="2"/>
  <dataValidations count="1">
    <dataValidation type="list" allowBlank="1" showInputMessage="1" showErrorMessage="1" sqref="W4:AF4" xr:uid="{00000000-0002-0000-0800-000000000000}">
      <formula1>還付</formula1>
    </dataValidation>
  </dataValidations>
  <printOptions horizontalCentered="1" verticalCentered="1"/>
  <pageMargins left="0.39370078740157483" right="0.39370078740157483" top="0.23622047244094491" bottom="0.23622047244094491" header="0.11811023622047245" footer="0.11811023622047245"/>
  <pageSetup paperSize="9" scale="46"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34</vt:i4>
      </vt:variant>
    </vt:vector>
  </HeadingPairs>
  <TitlesOfParts>
    <vt:vector size="39" baseType="lpstr">
      <vt:lpstr>報告書（事業主控）記載用</vt:lpstr>
      <vt:lpstr>報告書（提出用）</vt:lpstr>
      <vt:lpstr>設定シート</vt:lpstr>
      <vt:lpstr>保険料計算シート（非表示）</vt:lpstr>
      <vt:lpstr>申告書記入img(非表示)</vt:lpstr>
      <vt:lpstr>_10月</vt:lpstr>
      <vt:lpstr>_11月</vt:lpstr>
      <vt:lpstr>_12月</vt:lpstr>
      <vt:lpstr>_1月</vt:lpstr>
      <vt:lpstr>_2月</vt:lpstr>
      <vt:lpstr>_3月</vt:lpstr>
      <vt:lpstr>_4月</vt:lpstr>
      <vt:lpstr>_5月</vt:lpstr>
      <vt:lpstr>_6月</vt:lpstr>
      <vt:lpstr>_7月</vt:lpstr>
      <vt:lpstr>_8月</vt:lpstr>
      <vt:lpstr>_9月</vt:lpstr>
      <vt:lpstr>'申告書記入img(非表示)'!Print_Area</vt:lpstr>
      <vt:lpstr>'保険料計算シート（非表示）'!Print_Area</vt:lpstr>
      <vt:lpstr>'報告書（事業主控）記載用'!Print_Area</vt:lpstr>
      <vt:lpstr>概算年度</vt:lpstr>
      <vt:lpstr>'申告書記入img(非表示)'!還付</vt:lpstr>
      <vt:lpstr>空白</vt:lpstr>
      <vt:lpstr>'申告書記入img(非表示)'!行う</vt:lpstr>
      <vt:lpstr>'申告書記入img(非表示)'!行わない</vt:lpstr>
      <vt:lpstr>事業の期間・最小値</vt:lpstr>
      <vt:lpstr>事業の期間・最大値</vt:lpstr>
      <vt:lpstr>事業の種類</vt:lpstr>
      <vt:lpstr>事業の種類控除</vt:lpstr>
      <vt:lpstr>対象年1_3月</vt:lpstr>
      <vt:lpstr>対象年2_3月</vt:lpstr>
      <vt:lpstr>対象年3月</vt:lpstr>
      <vt:lpstr>賃金算定基準</vt:lpstr>
      <vt:lpstr>平31_1</vt:lpstr>
      <vt:lpstr>平31_2</vt:lpstr>
      <vt:lpstr>平31_3</vt:lpstr>
      <vt:lpstr>平31_4</vt:lpstr>
      <vt:lpstr>労務比率</vt:lpstr>
      <vt:lpstr>労務比率2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2026-07-28T02:36:47Z</dcterms:created>
  <dcterms:modified xsi:type="dcterms:W3CDTF">2026-07-28T02:36:51Z</dcterms:modified>
</cp:coreProperties>
</file>